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 backupFile="1"/>
  <mc:AlternateContent xmlns:mc="http://schemas.openxmlformats.org/markup-compatibility/2006">
    <mc:Choice Requires="x15">
      <x15ac:absPath xmlns:x15ac="http://schemas.microsoft.com/office/spreadsheetml/2010/11/ac" url="/Volumes/projects/10-19833_NAWCAD_iNET/Shared/Docs/RCC/working/RCC/"/>
    </mc:Choice>
  </mc:AlternateContent>
  <bookViews>
    <workbookView xWindow="0" yWindow="-21160" windowWidth="14480" windowHeight="18100"/>
  </bookViews>
  <sheets>
    <sheet name="TA-GS" sheetId="1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34" i="14" l="1"/>
  <c r="C37" i="14"/>
  <c r="C38" i="14"/>
  <c r="C25" i="14"/>
  <c r="C30" i="14"/>
  <c r="C20" i="14"/>
  <c r="C41" i="14"/>
  <c r="C45" i="14"/>
</calcChain>
</file>

<file path=xl/comments1.xml><?xml version="1.0" encoding="utf-8"?>
<comments xmlns="http://schemas.openxmlformats.org/spreadsheetml/2006/main">
  <authors>
    <author>Robert Selbrede</author>
  </authors>
  <commentList>
    <comment ref="E16" authorId="0">
      <text>
        <r>
          <rPr>
            <b/>
            <sz val="9"/>
            <color indexed="81"/>
            <rFont val="Tahoma"/>
          </rPr>
          <t>Robert Selbrede:</t>
        </r>
        <r>
          <rPr>
            <sz val="9"/>
            <color indexed="81"/>
            <rFont val="Tahoma"/>
          </rPr>
          <t xml:space="preserve">
Nominally 20 Watts</t>
        </r>
      </text>
    </comment>
    <comment ref="E17" authorId="0">
      <text>
        <r>
          <rPr>
            <b/>
            <sz val="9"/>
            <color indexed="81"/>
            <rFont val="Tahoma"/>
          </rPr>
          <t>Robert Selbrede:</t>
        </r>
        <r>
          <rPr>
            <sz val="9"/>
            <color indexed="81"/>
            <rFont val="Tahoma"/>
          </rPr>
          <t xml:space="preserve">
This value should include all losses between the transmitter output and the antenna input (cables, filters, diplexers, switches, couplers, etc). </t>
        </r>
      </text>
    </comment>
    <comment ref="E18" authorId="0">
      <text>
        <r>
          <rPr>
            <b/>
            <sz val="9"/>
            <color indexed="81"/>
            <rFont val="Tahoma"/>
          </rPr>
          <t>Robert Selbrede:</t>
        </r>
        <r>
          <rPr>
            <sz val="9"/>
            <color indexed="81"/>
            <rFont val="Tahoma"/>
          </rPr>
          <t xml:space="preserve">
Peak antenna Gain per manufacturers specifications or measured antenna patterns</t>
        </r>
      </text>
    </comment>
    <comment ref="E19" authorId="0">
      <text>
        <r>
          <rPr>
            <b/>
            <sz val="9"/>
            <color indexed="81"/>
            <rFont val="Tahoma"/>
          </rPr>
          <t>Robert Selbrede:</t>
        </r>
        <r>
          <rPr>
            <sz val="9"/>
            <color indexed="81"/>
            <rFont val="Tahoma"/>
          </rPr>
          <t xml:space="preserve">
This is an allowance for antenna pattern nulls.  Choose a value that represents 95% coverage.  Refer to manufacturers specifications or measured antenna patterns</t>
        </r>
      </text>
    </comment>
    <comment ref="E20" authorId="0">
      <text>
        <r>
          <rPr>
            <b/>
            <sz val="9"/>
            <color indexed="81"/>
            <rFont val="Tahoma"/>
          </rPr>
          <t>Robert Selbrede:</t>
        </r>
        <r>
          <rPr>
            <sz val="9"/>
            <color indexed="81"/>
            <rFont val="Tahoma"/>
          </rPr>
          <t xml:space="preserve">
This EIRP value should be met or exceeded 95% of the time</t>
        </r>
      </text>
    </comment>
    <comment ref="E26" authorId="0">
      <text>
        <r>
          <rPr>
            <b/>
            <sz val="9"/>
            <color indexed="81"/>
            <rFont val="Tahoma"/>
          </rPr>
          <t>Robert Selbrede:</t>
        </r>
        <r>
          <rPr>
            <sz val="9"/>
            <color indexed="81"/>
            <rFont val="Tahoma"/>
          </rPr>
          <t xml:space="preserve">
Loss associated with the conversion of a linear TA antenna and circular GS antenna</t>
        </r>
      </text>
    </comment>
    <comment ref="E29" authorId="0">
      <text>
        <r>
          <rPr>
            <b/>
            <sz val="9"/>
            <color indexed="81"/>
            <rFont val="Tahoma"/>
          </rPr>
          <t>Robert Selbrede:</t>
        </r>
        <r>
          <rPr>
            <sz val="9"/>
            <color indexed="81"/>
            <rFont val="Tahoma"/>
          </rPr>
          <t xml:space="preserve">
A place holder for other transmission path losses not accounted for above</t>
        </r>
      </text>
    </comment>
    <comment ref="E35" authorId="0">
      <text>
        <r>
          <rPr>
            <b/>
            <sz val="9"/>
            <color indexed="81"/>
            <rFont val="Tahoma"/>
          </rPr>
          <t>Robert Selbrede:</t>
        </r>
        <r>
          <rPr>
            <sz val="9"/>
            <color indexed="81"/>
            <rFont val="Tahoma"/>
          </rPr>
          <t xml:space="preserve">
Use antenna system specified G/T or measured G/T at or near 4900 MHz</t>
        </r>
      </text>
    </comment>
  </commentList>
</comments>
</file>

<file path=xl/sharedStrings.xml><?xml version="1.0" encoding="utf-8"?>
<sst xmlns="http://schemas.openxmlformats.org/spreadsheetml/2006/main" count="96" uniqueCount="82">
  <si>
    <t>Element</t>
  </si>
  <si>
    <t>Symbol</t>
  </si>
  <si>
    <t>Value</t>
  </si>
  <si>
    <t>Units</t>
  </si>
  <si>
    <t>Formula/Remarks</t>
  </si>
  <si>
    <t>Pvt</t>
  </si>
  <si>
    <t>Lvt</t>
  </si>
  <si>
    <t>dB</t>
  </si>
  <si>
    <t>Gv</t>
  </si>
  <si>
    <t>dBi</t>
  </si>
  <si>
    <t xml:space="preserve">Vehicle EIRP = </t>
  </si>
  <si>
    <t>EIRP</t>
  </si>
  <si>
    <t>Link frequency</t>
  </si>
  <si>
    <t>MHz</t>
  </si>
  <si>
    <t>Range</t>
  </si>
  <si>
    <t>nmi</t>
  </si>
  <si>
    <t>Space loss</t>
  </si>
  <si>
    <t>Polarization loss</t>
  </si>
  <si>
    <t>Lpol</t>
  </si>
  <si>
    <t>Atmospheric loss</t>
  </si>
  <si>
    <t>Lt</t>
  </si>
  <si>
    <t>Link Margin</t>
  </si>
  <si>
    <t>Watts</t>
  </si>
  <si>
    <t>Off-Boresight Tracking Error</t>
  </si>
  <si>
    <t>Ltrack</t>
  </si>
  <si>
    <t>Slant Range in Nautical Miles</t>
  </si>
  <si>
    <t>Other Losses</t>
  </si>
  <si>
    <t>Estimated Link Margin</t>
  </si>
  <si>
    <t>Figure Of Merit</t>
  </si>
  <si>
    <t>G/T</t>
  </si>
  <si>
    <t>dB/K</t>
  </si>
  <si>
    <t>Operating Frequency</t>
  </si>
  <si>
    <t>Transmitter to Antenna Losses</t>
  </si>
  <si>
    <t>Atmospheric Losses</t>
  </si>
  <si>
    <t>All Other Miscellaneous Losses</t>
  </si>
  <si>
    <t>Tracking Loss</t>
  </si>
  <si>
    <t>Lother</t>
  </si>
  <si>
    <t>Required Eb/No</t>
  </si>
  <si>
    <t>Resulting Eb/No</t>
  </si>
  <si>
    <t>Bit Rate</t>
  </si>
  <si>
    <t>Antenna System FOM</t>
  </si>
  <si>
    <t>bps</t>
  </si>
  <si>
    <t>k</t>
  </si>
  <si>
    <t>Eb/No(res)</t>
  </si>
  <si>
    <t>Eb/No(req)</t>
  </si>
  <si>
    <t>dBW</t>
  </si>
  <si>
    <t>Mgn</t>
  </si>
  <si>
    <t>Lpath</t>
  </si>
  <si>
    <t>Boltzmann's Constant</t>
  </si>
  <si>
    <t>dB(bps)</t>
  </si>
  <si>
    <t>TA to GS</t>
  </si>
  <si>
    <t>Required Coded Eb/No for FER of 1e-4</t>
  </si>
  <si>
    <t>Coded Over-The-Air Data Rate</t>
  </si>
  <si>
    <t>TmNS Transmitter Power Output</t>
  </si>
  <si>
    <t>Vehicle Antenna Peak Gain</t>
  </si>
  <si>
    <t>Transmitter Power</t>
  </si>
  <si>
    <t>Losses to Antenna</t>
  </si>
  <si>
    <t>Vehicle Antenna Gain Variation</t>
  </si>
  <si>
    <t>Transmit Antenna Maximum Gain</t>
  </si>
  <si>
    <t>Transmit Antenna Null Depth</t>
  </si>
  <si>
    <t>Channel Losses</t>
  </si>
  <si>
    <t>Linear Transmit to Circular Receive Loss</t>
  </si>
  <si>
    <t>Data Rate Expressed in dB</t>
  </si>
  <si>
    <t>Ground Station Parameters</t>
  </si>
  <si>
    <t>Enter Values in Yellow Cells</t>
  </si>
  <si>
    <t>TmNS Link Margin Calculator</t>
  </si>
  <si>
    <t>Lvt'</t>
  </si>
  <si>
    <t>R</t>
  </si>
  <si>
    <t xml:space="preserve">Ground Losses = </t>
  </si>
  <si>
    <t xml:space="preserve">Transmission Losses = </t>
  </si>
  <si>
    <t>Test Article Parameters</t>
  </si>
  <si>
    <t>Results are in Green Font</t>
  </si>
  <si>
    <t>Rb</t>
  </si>
  <si>
    <t>Lg</t>
  </si>
  <si>
    <r>
      <t>TA Effective Isotropic Radiated Power (EIRP); =10*LOG</t>
    </r>
    <r>
      <rPr>
        <vertAlign val="subscript"/>
        <sz val="10"/>
        <rFont val="MS Sans Serif"/>
        <family val="2"/>
      </rPr>
      <t>10</t>
    </r>
    <r>
      <rPr>
        <sz val="10"/>
        <rFont val="MS Sans Serif"/>
      </rPr>
      <t>(Pvt)-Lvt+Gv-Lvt'</t>
    </r>
  </si>
  <si>
    <r>
      <t>=10*LOG</t>
    </r>
    <r>
      <rPr>
        <vertAlign val="subscript"/>
        <sz val="10"/>
        <rFont val="MS Sans Serif"/>
        <family val="2"/>
      </rPr>
      <t>10</t>
    </r>
    <r>
      <rPr>
        <sz val="10"/>
        <rFont val="MS Sans Serif"/>
      </rPr>
      <t>(1.380622E-23)</t>
    </r>
  </si>
  <si>
    <t>=-k+G/T-Rb</t>
  </si>
  <si>
    <t>F</t>
  </si>
  <si>
    <t>Latm</t>
  </si>
  <si>
    <t>=Lpath + Lpol + Ltrack + Latm+Lother</t>
  </si>
  <si>
    <t>=EIRP-Lt+Lg</t>
  </si>
  <si>
    <r>
      <t>Space Loss (Freq in MHz and Range in NM); =37.8+20*LOG</t>
    </r>
    <r>
      <rPr>
        <vertAlign val="subscript"/>
        <sz val="10"/>
        <rFont val="MS Sans Serif"/>
        <family val="2"/>
      </rPr>
      <t>10</t>
    </r>
    <r>
      <rPr>
        <sz val="10"/>
        <rFont val="MS Sans Serif"/>
      </rPr>
      <t>(F)+20*LOG</t>
    </r>
    <r>
      <rPr>
        <vertAlign val="subscript"/>
        <sz val="10"/>
        <rFont val="MS Sans Serif"/>
        <family val="2"/>
      </rPr>
      <t>10</t>
    </r>
    <r>
      <rPr>
        <sz val="10"/>
        <rFont val="MS Sans Serif"/>
      </rPr>
      <t>(R)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</si>
</sst>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0"/>
  </numFmts>
  <fonts count="17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sz val="10"/>
      <color indexed="10"/>
      <name val="MS Sans Serif"/>
      <family val="2"/>
    </font>
    <font>
      <b/>
      <sz val="10"/>
      <name val="MS Sans Serif"/>
    </font>
    <font>
      <sz val="10"/>
      <name val="MS Sans Serif"/>
    </font>
    <font>
      <b/>
      <sz val="18"/>
      <name val="MS Sans Serif"/>
      <family val="2"/>
    </font>
    <font>
      <sz val="10"/>
      <name val="Arial"/>
      <family val="2"/>
    </font>
    <font>
      <b/>
      <sz val="10"/>
      <color indexed="10"/>
      <name val="MS Sans Serif"/>
      <family val="2"/>
    </font>
    <font>
      <sz val="9"/>
      <color indexed="81"/>
      <name val="Tahoma"/>
    </font>
    <font>
      <b/>
      <sz val="9"/>
      <color indexed="81"/>
      <name val="Tahoma"/>
    </font>
    <font>
      <vertAlign val="subscript"/>
      <sz val="10"/>
      <name val="MS Sans Serif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rgb="FFFF0000"/>
      <name val="MS Sans Serif"/>
      <family val="2"/>
    </font>
    <font>
      <b/>
      <sz val="10"/>
      <color rgb="FF00B05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3" fillId="2" borderId="1" xfId="0" applyNumberFormat="1" applyFont="1" applyFill="1" applyBorder="1"/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2" fontId="5" fillId="0" borderId="1" xfId="0" applyNumberFormat="1" applyFont="1" applyBorder="1"/>
    <xf numFmtId="0" fontId="14" fillId="0" borderId="0" xfId="0" applyFont="1" applyBorder="1"/>
    <xf numFmtId="164" fontId="0" fillId="0" borderId="1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164" fontId="0" fillId="0" borderId="0" xfId="0" applyNumberFormat="1"/>
    <xf numFmtId="0" fontId="0" fillId="3" borderId="1" xfId="0" applyFill="1" applyBorder="1"/>
    <xf numFmtId="164" fontId="0" fillId="4" borderId="1" xfId="0" applyNumberFormat="1" applyFill="1" applyBorder="1"/>
    <xf numFmtId="0" fontId="0" fillId="5" borderId="1" xfId="0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/>
    <xf numFmtId="164" fontId="8" fillId="2" borderId="1" xfId="0" applyNumberFormat="1" applyFont="1" applyFill="1" applyBorder="1"/>
    <xf numFmtId="164" fontId="15" fillId="0" borderId="1" xfId="0" applyNumberFormat="1" applyFont="1" applyBorder="1"/>
    <xf numFmtId="164" fontId="5" fillId="4" borderId="1" xfId="0" applyNumberFormat="1" applyFont="1" applyFill="1" applyBorder="1"/>
    <xf numFmtId="0" fontId="4" fillId="5" borderId="1" xfId="0" applyFont="1" applyFill="1" applyBorder="1"/>
    <xf numFmtId="2" fontId="4" fillId="0" borderId="1" xfId="0" applyNumberFormat="1" applyFont="1" applyBorder="1"/>
    <xf numFmtId="2" fontId="4" fillId="4" borderId="3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0" fillId="0" borderId="1" xfId="0" applyFill="1" applyBorder="1"/>
    <xf numFmtId="0" fontId="4" fillId="6" borderId="1" xfId="0" applyFont="1" applyFill="1" applyBorder="1"/>
    <xf numFmtId="0" fontId="5" fillId="6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164" fontId="16" fillId="0" borderId="1" xfId="0" applyNumberFormat="1" applyFont="1" applyFill="1" applyBorder="1"/>
    <xf numFmtId="2" fontId="16" fillId="0" borderId="3" xfId="0" applyNumberFormat="1" applyFont="1" applyBorder="1" applyAlignment="1">
      <alignment horizontal="center"/>
    </xf>
    <xf numFmtId="164" fontId="16" fillId="2" borderId="1" xfId="0" applyNumberFormat="1" applyFont="1" applyFill="1" applyBorder="1"/>
    <xf numFmtId="164" fontId="0" fillId="0" borderId="2" xfId="0" applyNumberFormat="1" applyBorder="1"/>
    <xf numFmtId="164" fontId="16" fillId="0" borderId="4" xfId="0" applyNumberFormat="1" applyFont="1" applyFill="1" applyBorder="1"/>
    <xf numFmtId="164" fontId="16" fillId="2" borderId="4" xfId="0" applyNumberFormat="1" applyFont="1" applyFill="1" applyBorder="1"/>
    <xf numFmtId="164" fontId="15" fillId="0" borderId="2" xfId="0" applyNumberFormat="1" applyFont="1" applyBorder="1"/>
    <xf numFmtId="164" fontId="16" fillId="0" borderId="1" xfId="0" applyNumberFormat="1" applyFont="1" applyBorder="1"/>
    <xf numFmtId="164" fontId="16" fillId="0" borderId="4" xfId="0" applyNumberFormat="1" applyFont="1" applyBorder="1"/>
    <xf numFmtId="2" fontId="5" fillId="0" borderId="1" xfId="0" quotePrefix="1" applyNumberFormat="1" applyFont="1" applyBorder="1"/>
    <xf numFmtId="0" fontId="4" fillId="0" borderId="1" xfId="0" applyFont="1" applyFill="1" applyBorder="1"/>
    <xf numFmtId="0" fontId="1" fillId="0" borderId="1" xfId="0" applyFont="1" applyFill="1" applyBorder="1"/>
    <xf numFmtId="0" fontId="5" fillId="0" borderId="1" xfId="0" applyFont="1" applyFill="1" applyBorder="1"/>
    <xf numFmtId="0" fontId="5" fillId="6" borderId="1" xfId="0" applyFont="1" applyFill="1" applyBorder="1"/>
    <xf numFmtId="2" fontId="0" fillId="0" borderId="1" xfId="0" applyNumberFormat="1" applyFont="1" applyBorder="1" applyAlignment="1">
      <alignment wrapText="1"/>
    </xf>
    <xf numFmtId="0" fontId="5" fillId="6" borderId="1" xfId="0" applyFont="1" applyFill="1" applyBorder="1" applyAlignment="1">
      <alignment horizontal="left"/>
    </xf>
    <xf numFmtId="0" fontId="0" fillId="7" borderId="3" xfId="0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369480</xdr:colOff>
      <xdr:row>1</xdr:row>
      <xdr:rowOff>133349</xdr:rowOff>
    </xdr:from>
    <xdr:to>
      <xdr:col>4</xdr:col>
      <xdr:colOff>2281399</xdr:colOff>
      <xdr:row>9</xdr:row>
      <xdr:rowOff>174090</xdr:rowOff>
    </xdr:to>
    <xdr:grpSp>
      <xdr:nvGrpSpPr>
        <xdr:cNvPr id="22" name="Group 2"/>
        <xdr:cNvGrpSpPr>
          <a:grpSpLocks/>
        </xdr:cNvGrpSpPr>
      </xdr:nvGrpSpPr>
      <xdr:grpSpPr bwMode="auto">
        <a:xfrm>
          <a:off x="369480" y="374649"/>
          <a:ext cx="5620319" cy="1463141"/>
          <a:chOff x="743356" y="3124198"/>
          <a:chExt cx="5773155" cy="1328849"/>
        </a:xfrm>
        <a:noFill/>
      </xdr:grpSpPr>
      <xdr:sp macro="" textlink="">
        <xdr:nvSpPr>
          <xdr:cNvPr id="21" name="Rectangle 20"/>
          <xdr:cNvSpPr/>
        </xdr:nvSpPr>
        <xdr:spPr>
          <a:xfrm>
            <a:off x="3625146" y="3533668"/>
            <a:ext cx="1113889" cy="922748"/>
          </a:xfrm>
          <a:prstGeom prst="rect">
            <a:avLst/>
          </a:prstGeom>
          <a:solidFill>
            <a:srgbClr val="00B0F0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" name="Rectangle 3"/>
          <xdr:cNvSpPr/>
        </xdr:nvSpPr>
        <xdr:spPr>
          <a:xfrm>
            <a:off x="742138" y="3764355"/>
            <a:ext cx="694543" cy="657458"/>
          </a:xfrm>
          <a:prstGeom prst="rect">
            <a:avLst/>
          </a:prstGeom>
          <a:solidFill>
            <a:srgbClr val="FFC000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Rectangle 4"/>
          <xdr:cNvSpPr/>
        </xdr:nvSpPr>
        <xdr:spPr>
          <a:xfrm>
            <a:off x="1790505" y="3764355"/>
            <a:ext cx="720752" cy="657458"/>
          </a:xfrm>
          <a:prstGeom prst="rect">
            <a:avLst/>
          </a:prstGeom>
          <a:solidFill>
            <a:srgbClr val="FFC000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Rectangle 5"/>
          <xdr:cNvSpPr/>
        </xdr:nvSpPr>
        <xdr:spPr>
          <a:xfrm>
            <a:off x="5826716" y="3729752"/>
            <a:ext cx="694543" cy="645924"/>
          </a:xfrm>
          <a:prstGeom prst="rect">
            <a:avLst/>
          </a:prstGeom>
          <a:solidFill>
            <a:srgbClr val="92D050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7" name="TextBox 7"/>
          <xdr:cNvSpPr txBox="1"/>
        </xdr:nvSpPr>
        <xdr:spPr>
          <a:xfrm>
            <a:off x="742138" y="3960439"/>
            <a:ext cx="655229" cy="357565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100"/>
              </a:lnSpc>
            </a:pPr>
            <a:r>
              <a:rPr lang="en-US" sz="1100" b="1"/>
              <a:t>TmNS TX</a:t>
            </a:r>
          </a:p>
        </xdr:txBody>
      </xdr:sp>
      <xdr:sp macro="" textlink="">
        <xdr:nvSpPr>
          <xdr:cNvPr id="8" name="TextBox 8"/>
          <xdr:cNvSpPr txBox="1"/>
        </xdr:nvSpPr>
        <xdr:spPr>
          <a:xfrm>
            <a:off x="1869132" y="3845096"/>
            <a:ext cx="576602" cy="380634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TA</a:t>
            </a:r>
          </a:p>
          <a:p>
            <a:pPr>
              <a:lnSpc>
                <a:spcPts val="1200"/>
              </a:lnSpc>
            </a:pPr>
            <a:r>
              <a:rPr lang="en-US" sz="1100" b="1"/>
              <a:t>Losses</a:t>
            </a:r>
          </a:p>
        </xdr:txBody>
      </xdr:sp>
      <xdr:sp macro="" textlink="">
        <xdr:nvSpPr>
          <xdr:cNvPr id="9" name="Isosceles Triangle 8"/>
          <xdr:cNvSpPr/>
        </xdr:nvSpPr>
        <xdr:spPr>
          <a:xfrm rot="3626981">
            <a:off x="3015725" y="3490458"/>
            <a:ext cx="576718" cy="432451"/>
          </a:xfrm>
          <a:prstGeom prst="triangle">
            <a:avLst/>
          </a:prstGeom>
          <a:solidFill>
            <a:srgbClr val="FFC000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0" name="Straight Connector 9"/>
          <xdr:cNvCxnSpPr>
            <a:endCxn id="9" idx="4"/>
          </xdr:cNvCxnSpPr>
        </xdr:nvCxnSpPr>
        <xdr:spPr>
          <a:xfrm flipH="1">
            <a:off x="3245113" y="3579806"/>
            <a:ext cx="0" cy="507511"/>
          </a:xfrm>
          <a:prstGeom prst="line">
            <a:avLst/>
          </a:prstGeom>
          <a:grp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>
            <a:stCxn id="4" idx="3"/>
            <a:endCxn id="5" idx="1"/>
          </xdr:cNvCxnSpPr>
        </xdr:nvCxnSpPr>
        <xdr:spPr>
          <a:xfrm>
            <a:off x="1436681" y="4087317"/>
            <a:ext cx="353824" cy="0"/>
          </a:xfrm>
          <a:prstGeom prst="line">
            <a:avLst/>
          </a:prstGeom>
          <a:grpFill/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/>
          <xdr:cNvCxnSpPr>
            <a:stCxn id="5" idx="3"/>
            <a:endCxn id="9" idx="4"/>
          </xdr:cNvCxnSpPr>
        </xdr:nvCxnSpPr>
        <xdr:spPr>
          <a:xfrm flipV="1">
            <a:off x="2511257" y="4087317"/>
            <a:ext cx="733857" cy="0"/>
          </a:xfrm>
          <a:prstGeom prst="line">
            <a:avLst/>
          </a:prstGeom>
          <a:grpFill/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26"/>
          <xdr:cNvSpPr txBox="1"/>
        </xdr:nvSpPr>
        <xdr:spPr>
          <a:xfrm>
            <a:off x="2865081" y="3118432"/>
            <a:ext cx="760066" cy="415237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TA</a:t>
            </a:r>
          </a:p>
          <a:p>
            <a:pPr>
              <a:lnSpc>
                <a:spcPts val="1200"/>
              </a:lnSpc>
            </a:pPr>
            <a:r>
              <a:rPr lang="en-US" sz="1100" b="1"/>
              <a:t>Antenna</a:t>
            </a:r>
          </a:p>
        </xdr:txBody>
      </xdr:sp>
      <xdr:sp macro="" textlink="">
        <xdr:nvSpPr>
          <xdr:cNvPr id="14" name="TextBox 28"/>
          <xdr:cNvSpPr txBox="1"/>
        </xdr:nvSpPr>
        <xdr:spPr>
          <a:xfrm>
            <a:off x="3861029" y="3718218"/>
            <a:ext cx="681438" cy="472908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100"/>
              </a:lnSpc>
            </a:pPr>
            <a:r>
              <a:rPr lang="en-US" sz="1100" b="1"/>
              <a:t>TA - GS</a:t>
            </a:r>
          </a:p>
          <a:p>
            <a:pPr>
              <a:lnSpc>
                <a:spcPts val="1200"/>
              </a:lnSpc>
            </a:pPr>
            <a:r>
              <a:rPr lang="en-US" sz="1100" b="1"/>
              <a:t>Channel</a:t>
            </a:r>
          </a:p>
          <a:p>
            <a:pPr>
              <a:lnSpc>
                <a:spcPts val="1000"/>
              </a:lnSpc>
            </a:pPr>
            <a:r>
              <a:rPr lang="en-US" sz="1100" b="1"/>
              <a:t>Losses</a:t>
            </a:r>
          </a:p>
        </xdr:txBody>
      </xdr:sp>
      <xdr:sp macro="" textlink="">
        <xdr:nvSpPr>
          <xdr:cNvPr id="15" name="Isosceles Triangle 14"/>
          <xdr:cNvSpPr/>
        </xdr:nvSpPr>
        <xdr:spPr>
          <a:xfrm rot="3626981">
            <a:off x="4863471" y="3501992"/>
            <a:ext cx="576718" cy="432451"/>
          </a:xfrm>
          <a:prstGeom prst="triangle">
            <a:avLst/>
          </a:prstGeom>
          <a:solidFill>
            <a:srgbClr val="92D050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16" name="Straight Connector 15"/>
          <xdr:cNvCxnSpPr>
            <a:endCxn id="15" idx="4"/>
          </xdr:cNvCxnSpPr>
        </xdr:nvCxnSpPr>
        <xdr:spPr>
          <a:xfrm flipH="1">
            <a:off x="5092859" y="3591340"/>
            <a:ext cx="0" cy="495977"/>
          </a:xfrm>
          <a:prstGeom prst="line">
            <a:avLst/>
          </a:prstGeom>
          <a:grp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31"/>
          <xdr:cNvSpPr txBox="1"/>
        </xdr:nvSpPr>
        <xdr:spPr>
          <a:xfrm>
            <a:off x="4817663" y="3141500"/>
            <a:ext cx="707647" cy="403702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/>
              <a:t>GS</a:t>
            </a:r>
          </a:p>
          <a:p>
            <a:r>
              <a:rPr lang="en-US" sz="1100" b="1"/>
              <a:t>Antenna</a:t>
            </a:r>
          </a:p>
        </xdr:txBody>
      </xdr:sp>
      <xdr:cxnSp macro="">
        <xdr:nvCxnSpPr>
          <xdr:cNvPr id="18" name="Straight Connector 17"/>
          <xdr:cNvCxnSpPr/>
        </xdr:nvCxnSpPr>
        <xdr:spPr>
          <a:xfrm flipV="1">
            <a:off x="5079755" y="4087317"/>
            <a:ext cx="746961" cy="0"/>
          </a:xfrm>
          <a:prstGeom prst="line">
            <a:avLst/>
          </a:prstGeom>
          <a:grpFill/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34"/>
          <xdr:cNvSpPr txBox="1"/>
        </xdr:nvSpPr>
        <xdr:spPr>
          <a:xfrm>
            <a:off x="5826716" y="3914302"/>
            <a:ext cx="642124" cy="357565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100"/>
              </a:lnSpc>
            </a:pPr>
            <a:r>
              <a:rPr lang="en-US" sz="1100" b="1"/>
              <a:t>TmNS RX</a:t>
            </a:r>
          </a:p>
        </xdr:txBody>
      </xdr:sp>
      <xdr:cxnSp macro="">
        <xdr:nvCxnSpPr>
          <xdr:cNvPr id="20" name="Straight Arrow Connector 19"/>
          <xdr:cNvCxnSpPr/>
        </xdr:nvCxnSpPr>
        <xdr:spPr>
          <a:xfrm>
            <a:off x="3782401" y="3614409"/>
            <a:ext cx="707647" cy="0"/>
          </a:xfrm>
          <a:prstGeom prst="straightConnector1">
            <a:avLst/>
          </a:prstGeom>
          <a:grpFill/>
          <a:ln w="12700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A37" sqref="A37"/>
    </sheetView>
  </sheetViews>
  <sheetFormatPr baseColWidth="10" defaultColWidth="9" defaultRowHeight="13" x14ac:dyDescent="0.15"/>
  <cols>
    <col min="1" max="1" width="27.19921875" customWidth="1"/>
    <col min="2" max="2" width="11.19921875" style="3" customWidth="1"/>
    <col min="3" max="3" width="10.796875" style="2" bestFit="1" customWidth="1"/>
    <col min="4" max="4" width="9.19921875" style="3" customWidth="1"/>
    <col min="5" max="5" width="70.59765625" style="2" customWidth="1"/>
    <col min="8" max="8" width="28.796875" customWidth="1"/>
    <col min="10" max="10" width="17.19921875" customWidth="1"/>
  </cols>
  <sheetData>
    <row r="1" spans="1:10" ht="19.75" customHeight="1" thickBot="1" x14ac:dyDescent="0.2">
      <c r="A1" s="73" t="s">
        <v>65</v>
      </c>
      <c r="B1" s="74"/>
      <c r="C1" s="74"/>
      <c r="D1" s="74"/>
      <c r="E1" s="75"/>
    </row>
    <row r="2" spans="1:10" ht="14" thickBot="1" x14ac:dyDescent="0.2">
      <c r="A2" s="66"/>
      <c r="B2" s="66"/>
      <c r="C2" s="66"/>
      <c r="D2" s="66"/>
      <c r="E2" s="66"/>
    </row>
    <row r="3" spans="1:10" ht="14" thickBot="1" x14ac:dyDescent="0.2">
      <c r="A3" s="66"/>
      <c r="B3" s="66"/>
      <c r="C3" s="66"/>
      <c r="D3" s="66"/>
      <c r="E3" s="66"/>
    </row>
    <row r="4" spans="1:10" ht="14" thickBot="1" x14ac:dyDescent="0.2">
      <c r="A4" s="66"/>
      <c r="B4" s="66"/>
      <c r="C4" s="66"/>
      <c r="D4" s="66"/>
      <c r="E4" s="66"/>
    </row>
    <row r="5" spans="1:10" ht="14" thickBot="1" x14ac:dyDescent="0.2">
      <c r="A5" s="66"/>
      <c r="B5" s="66"/>
      <c r="C5" s="66"/>
      <c r="D5" s="66"/>
      <c r="E5" s="66"/>
    </row>
    <row r="6" spans="1:10" ht="14" thickBot="1" x14ac:dyDescent="0.2">
      <c r="A6" s="66"/>
      <c r="B6" s="66"/>
      <c r="C6" s="66"/>
      <c r="D6" s="66"/>
      <c r="E6" s="66"/>
    </row>
    <row r="7" spans="1:10" ht="14" thickBot="1" x14ac:dyDescent="0.2">
      <c r="A7" s="66"/>
      <c r="B7" s="66"/>
      <c r="C7" s="66"/>
      <c r="D7" s="66"/>
      <c r="E7" s="66"/>
    </row>
    <row r="8" spans="1:10" ht="14" thickBot="1" x14ac:dyDescent="0.2">
      <c r="A8" s="66"/>
      <c r="B8" s="66"/>
      <c r="C8" s="66"/>
      <c r="D8" s="66"/>
      <c r="E8" s="66"/>
    </row>
    <row r="9" spans="1:10" ht="14" thickBot="1" x14ac:dyDescent="0.2">
      <c r="A9" s="66"/>
      <c r="B9" s="66"/>
      <c r="C9" s="66"/>
      <c r="D9" s="66"/>
      <c r="E9" s="66"/>
    </row>
    <row r="10" spans="1:10" ht="14" thickBot="1" x14ac:dyDescent="0.2">
      <c r="A10" s="66"/>
      <c r="B10" s="66"/>
      <c r="C10" s="66"/>
      <c r="D10" s="66"/>
      <c r="E10" s="66"/>
    </row>
    <row r="11" spans="1:10" ht="15" customHeight="1" thickBot="1" x14ac:dyDescent="0.25">
      <c r="A11" s="67" t="s">
        <v>50</v>
      </c>
      <c r="B11" s="68"/>
      <c r="C11" s="68"/>
      <c r="D11" s="69"/>
      <c r="E11" s="41" t="s">
        <v>64</v>
      </c>
      <c r="H11" s="14"/>
      <c r="I11" s="15"/>
      <c r="J11" s="15"/>
    </row>
    <row r="12" spans="1:10" s="1" customFormat="1" ht="16" thickBot="1" x14ac:dyDescent="0.25">
      <c r="A12" s="70"/>
      <c r="B12" s="71"/>
      <c r="C12" s="71"/>
      <c r="D12" s="72"/>
      <c r="E12" s="51" t="s">
        <v>71</v>
      </c>
      <c r="H12" s="16"/>
      <c r="I12" s="17"/>
      <c r="J12" s="18"/>
    </row>
    <row r="13" spans="1:10" s="4" customFormat="1" ht="15" x14ac:dyDescent="0.2">
      <c r="A13" s="10" t="s">
        <v>0</v>
      </c>
      <c r="B13" s="10" t="s">
        <v>1</v>
      </c>
      <c r="C13" s="11" t="s">
        <v>2</v>
      </c>
      <c r="D13" s="10" t="s">
        <v>3</v>
      </c>
      <c r="E13" s="11" t="s">
        <v>4</v>
      </c>
      <c r="H13" s="16"/>
      <c r="I13" s="17"/>
      <c r="J13" s="18"/>
    </row>
    <row r="14" spans="1:10" ht="15" x14ac:dyDescent="0.2">
      <c r="A14" s="5"/>
      <c r="B14" s="7"/>
      <c r="C14" s="6"/>
      <c r="D14" s="7"/>
      <c r="E14" s="6"/>
      <c r="H14" s="16"/>
      <c r="I14" s="17"/>
      <c r="J14" s="18"/>
    </row>
    <row r="15" spans="1:10" ht="15" x14ac:dyDescent="0.2">
      <c r="A15" s="39" t="s">
        <v>70</v>
      </c>
      <c r="B15" s="8"/>
      <c r="C15" s="6"/>
      <c r="D15" s="7"/>
      <c r="E15" s="6"/>
      <c r="H15" s="16"/>
      <c r="I15" s="17"/>
      <c r="J15" s="18"/>
    </row>
    <row r="16" spans="1:10" ht="15" x14ac:dyDescent="0.2">
      <c r="A16" s="31" t="s">
        <v>55</v>
      </c>
      <c r="B16" s="32" t="s">
        <v>5</v>
      </c>
      <c r="C16" s="30">
        <v>20</v>
      </c>
      <c r="D16" s="32" t="s">
        <v>22</v>
      </c>
      <c r="E16" s="33" t="s">
        <v>53</v>
      </c>
      <c r="H16" s="16"/>
      <c r="I16" s="17"/>
      <c r="J16" s="18"/>
    </row>
    <row r="17" spans="1:12" ht="15" x14ac:dyDescent="0.2">
      <c r="A17" s="31" t="s">
        <v>56</v>
      </c>
      <c r="B17" s="32" t="s">
        <v>6</v>
      </c>
      <c r="C17" s="30">
        <v>5</v>
      </c>
      <c r="D17" s="32" t="s">
        <v>7</v>
      </c>
      <c r="E17" s="33" t="s">
        <v>32</v>
      </c>
      <c r="H17" s="16"/>
      <c r="I17" s="17"/>
      <c r="J17" s="18"/>
    </row>
    <row r="18" spans="1:12" ht="15" x14ac:dyDescent="0.2">
      <c r="A18" s="31" t="s">
        <v>54</v>
      </c>
      <c r="B18" s="32" t="s">
        <v>8</v>
      </c>
      <c r="C18" s="30">
        <v>3</v>
      </c>
      <c r="D18" s="32" t="s">
        <v>9</v>
      </c>
      <c r="E18" s="33" t="s">
        <v>58</v>
      </c>
      <c r="H18" s="16"/>
      <c r="I18" s="17"/>
      <c r="J18" s="18"/>
    </row>
    <row r="19" spans="1:12" ht="15" x14ac:dyDescent="0.2">
      <c r="A19" s="31" t="s">
        <v>57</v>
      </c>
      <c r="B19" s="32" t="s">
        <v>66</v>
      </c>
      <c r="C19" s="30">
        <v>20</v>
      </c>
      <c r="D19" s="32" t="s">
        <v>7</v>
      </c>
      <c r="E19" s="33" t="s">
        <v>59</v>
      </c>
      <c r="H19" s="16"/>
      <c r="I19" s="17"/>
      <c r="J19" s="18"/>
    </row>
    <row r="20" spans="1:12" ht="18" thickBot="1" x14ac:dyDescent="0.3">
      <c r="A20" s="49" t="s">
        <v>10</v>
      </c>
      <c r="B20" s="32" t="s">
        <v>11</v>
      </c>
      <c r="C20" s="54">
        <f>10*LOG10(C16)-C17+C18-C19</f>
        <v>-8.9897000433601875</v>
      </c>
      <c r="D20" s="32" t="s">
        <v>45</v>
      </c>
      <c r="E20" s="35" t="s">
        <v>74</v>
      </c>
      <c r="G20" s="28"/>
      <c r="H20" s="16"/>
      <c r="I20" s="17"/>
      <c r="J20" s="18"/>
    </row>
    <row r="21" spans="1:12" ht="16" thickTop="1" x14ac:dyDescent="0.2">
      <c r="A21" s="5"/>
      <c r="B21" s="7"/>
      <c r="C21" s="53"/>
      <c r="D21" s="7"/>
      <c r="E21" s="6"/>
      <c r="H21" s="16"/>
      <c r="I21" s="17"/>
      <c r="J21" s="18"/>
    </row>
    <row r="22" spans="1:12" ht="15" x14ac:dyDescent="0.2">
      <c r="A22" s="42" t="s">
        <v>60</v>
      </c>
      <c r="B22" s="7"/>
      <c r="C22" s="25"/>
      <c r="D22" s="7"/>
      <c r="E22" s="6"/>
      <c r="H22" s="16"/>
      <c r="I22" s="17"/>
      <c r="J22" s="18"/>
    </row>
    <row r="23" spans="1:12" ht="15" x14ac:dyDescent="0.2">
      <c r="A23" s="43" t="s">
        <v>12</v>
      </c>
      <c r="B23" s="34" t="s">
        <v>77</v>
      </c>
      <c r="C23" s="30">
        <v>4900</v>
      </c>
      <c r="D23" s="32" t="s">
        <v>13</v>
      </c>
      <c r="E23" s="33" t="s">
        <v>31</v>
      </c>
      <c r="H23" s="16"/>
      <c r="I23" s="17"/>
      <c r="J23" s="18"/>
    </row>
    <row r="24" spans="1:12" ht="15" x14ac:dyDescent="0.2">
      <c r="A24" s="43" t="s">
        <v>14</v>
      </c>
      <c r="B24" s="34" t="s">
        <v>67</v>
      </c>
      <c r="C24" s="30">
        <v>100</v>
      </c>
      <c r="D24" s="32" t="s">
        <v>15</v>
      </c>
      <c r="E24" s="33" t="s">
        <v>25</v>
      </c>
      <c r="H24" s="16"/>
      <c r="I24" s="17"/>
      <c r="J24" s="18"/>
    </row>
    <row r="25" spans="1:12" ht="17" x14ac:dyDescent="0.25">
      <c r="A25" s="29" t="s">
        <v>16</v>
      </c>
      <c r="B25" s="34" t="s">
        <v>47</v>
      </c>
      <c r="C25" s="50">
        <f>37.8+20*LOG10(C23)+20*LOG10(C24)</f>
        <v>151.60392160057029</v>
      </c>
      <c r="D25" s="32" t="s">
        <v>7</v>
      </c>
      <c r="E25" s="35" t="s">
        <v>81</v>
      </c>
      <c r="H25" s="16"/>
      <c r="I25" s="17"/>
      <c r="J25" s="18"/>
    </row>
    <row r="26" spans="1:12" x14ac:dyDescent="0.15">
      <c r="A26" s="29" t="s">
        <v>17</v>
      </c>
      <c r="B26" s="32" t="s">
        <v>18</v>
      </c>
      <c r="C26" s="30">
        <v>3</v>
      </c>
      <c r="D26" s="32" t="s">
        <v>7</v>
      </c>
      <c r="E26" s="35" t="s">
        <v>61</v>
      </c>
    </row>
    <row r="27" spans="1:12" ht="15" x14ac:dyDescent="0.2">
      <c r="A27" s="29" t="s">
        <v>35</v>
      </c>
      <c r="B27" s="32" t="s">
        <v>24</v>
      </c>
      <c r="C27" s="30">
        <v>1</v>
      </c>
      <c r="D27" s="32" t="s">
        <v>7</v>
      </c>
      <c r="E27" s="33" t="s">
        <v>23</v>
      </c>
      <c r="H27" s="24"/>
      <c r="I27" s="13"/>
      <c r="J27" s="13"/>
    </row>
    <row r="28" spans="1:12" x14ac:dyDescent="0.15">
      <c r="A28" s="29" t="s">
        <v>19</v>
      </c>
      <c r="B28" s="34" t="s">
        <v>78</v>
      </c>
      <c r="C28" s="30">
        <v>1</v>
      </c>
      <c r="D28" s="32" t="s">
        <v>7</v>
      </c>
      <c r="E28" s="33" t="s">
        <v>33</v>
      </c>
      <c r="G28" s="13"/>
      <c r="H28" s="21"/>
      <c r="I28" s="26"/>
      <c r="J28" s="20"/>
      <c r="K28" s="13"/>
      <c r="L28" s="13"/>
    </row>
    <row r="29" spans="1:12" x14ac:dyDescent="0.15">
      <c r="A29" s="29" t="s">
        <v>26</v>
      </c>
      <c r="B29" s="32" t="s">
        <v>36</v>
      </c>
      <c r="C29" s="30">
        <v>1</v>
      </c>
      <c r="D29" s="32" t="s">
        <v>7</v>
      </c>
      <c r="E29" s="33" t="s">
        <v>34</v>
      </c>
      <c r="G29" s="13"/>
      <c r="H29" s="22"/>
      <c r="I29" s="26"/>
      <c r="J29" s="20"/>
      <c r="K29" s="13"/>
      <c r="L29" s="13"/>
    </row>
    <row r="30" spans="1:12" ht="14" thickBot="1" x14ac:dyDescent="0.2">
      <c r="A30" s="44" t="s">
        <v>69</v>
      </c>
      <c r="B30" s="7" t="s">
        <v>20</v>
      </c>
      <c r="C30" s="55">
        <f>SUM(C25:C29)</f>
        <v>157.60392160057029</v>
      </c>
      <c r="D30" s="7" t="s">
        <v>7</v>
      </c>
      <c r="E30" s="59" t="s">
        <v>79</v>
      </c>
      <c r="H30" s="22"/>
      <c r="I30" s="27"/>
      <c r="J30" s="20"/>
    </row>
    <row r="31" spans="1:12" ht="14" thickTop="1" x14ac:dyDescent="0.15">
      <c r="A31" s="5"/>
      <c r="B31" s="7"/>
      <c r="C31" s="53"/>
      <c r="D31" s="7"/>
      <c r="E31" s="6"/>
    </row>
    <row r="32" spans="1:12" x14ac:dyDescent="0.15">
      <c r="A32" s="5"/>
      <c r="B32" s="7"/>
      <c r="C32" s="25"/>
      <c r="D32" s="7"/>
      <c r="E32" s="6"/>
    </row>
    <row r="33" spans="1:5" x14ac:dyDescent="0.15">
      <c r="A33" s="47" t="s">
        <v>63</v>
      </c>
      <c r="B33" s="7"/>
      <c r="C33" s="25"/>
      <c r="D33" s="7"/>
      <c r="E33" s="6"/>
    </row>
    <row r="34" spans="1:5" ht="17" x14ac:dyDescent="0.25">
      <c r="A34" s="63" t="s">
        <v>48</v>
      </c>
      <c r="B34" s="19" t="s">
        <v>42</v>
      </c>
      <c r="C34" s="52">
        <f>10*LOG10(1.380622E-23)</f>
        <v>-228.59925210476558</v>
      </c>
      <c r="D34" s="19" t="s">
        <v>7</v>
      </c>
      <c r="E34" s="59" t="s">
        <v>75</v>
      </c>
    </row>
    <row r="35" spans="1:5" x14ac:dyDescent="0.15">
      <c r="A35" s="63" t="s">
        <v>28</v>
      </c>
      <c r="B35" s="7" t="s">
        <v>29</v>
      </c>
      <c r="C35" s="57">
        <v>14.6</v>
      </c>
      <c r="D35" s="7" t="s">
        <v>30</v>
      </c>
      <c r="E35" s="23" t="s">
        <v>40</v>
      </c>
    </row>
    <row r="36" spans="1:5" x14ac:dyDescent="0.15">
      <c r="A36" s="63" t="s">
        <v>39</v>
      </c>
      <c r="B36" s="19" t="s">
        <v>72</v>
      </c>
      <c r="C36" s="38">
        <v>20000000</v>
      </c>
      <c r="D36" s="19" t="s">
        <v>41</v>
      </c>
      <c r="E36" s="6" t="s">
        <v>52</v>
      </c>
    </row>
    <row r="37" spans="1:5" x14ac:dyDescent="0.15">
      <c r="A37" s="65" t="s">
        <v>39</v>
      </c>
      <c r="B37" s="19" t="s">
        <v>72</v>
      </c>
      <c r="C37" s="57">
        <f>10*LOG10(C36)</f>
        <v>73.010299956639813</v>
      </c>
      <c r="D37" s="19" t="s">
        <v>49</v>
      </c>
      <c r="E37" s="6" t="s">
        <v>62</v>
      </c>
    </row>
    <row r="38" spans="1:5" ht="14" thickBot="1" x14ac:dyDescent="0.2">
      <c r="A38" s="48" t="s">
        <v>68</v>
      </c>
      <c r="B38" s="19" t="s">
        <v>73</v>
      </c>
      <c r="C38" s="58">
        <f>-C34+C35-C37</f>
        <v>170.18895214812576</v>
      </c>
      <c r="D38" s="19"/>
      <c r="E38" s="59" t="s">
        <v>76</v>
      </c>
    </row>
    <row r="39" spans="1:5" ht="14" thickTop="1" x14ac:dyDescent="0.15">
      <c r="A39" s="45"/>
      <c r="B39" s="7"/>
      <c r="C39" s="56"/>
      <c r="D39" s="19"/>
      <c r="E39" s="6"/>
    </row>
    <row r="40" spans="1:5" x14ac:dyDescent="0.15">
      <c r="A40" s="46"/>
      <c r="B40" s="7"/>
      <c r="C40" s="25"/>
      <c r="D40" s="7"/>
      <c r="E40" s="6"/>
    </row>
    <row r="41" spans="1:5" x14ac:dyDescent="0.15">
      <c r="A41" s="60" t="s">
        <v>38</v>
      </c>
      <c r="B41" s="19" t="s">
        <v>43</v>
      </c>
      <c r="C41" s="36">
        <f>C20-C30+C38</f>
        <v>3.5953305041952888</v>
      </c>
      <c r="D41" s="7" t="s">
        <v>7</v>
      </c>
      <c r="E41" s="59" t="s">
        <v>80</v>
      </c>
    </row>
    <row r="42" spans="1:5" x14ac:dyDescent="0.15">
      <c r="A42" s="46"/>
      <c r="B42" s="7"/>
      <c r="C42" s="25"/>
      <c r="D42" s="7"/>
      <c r="E42" s="6"/>
    </row>
    <row r="43" spans="1:5" x14ac:dyDescent="0.15">
      <c r="A43" s="61" t="s">
        <v>21</v>
      </c>
      <c r="B43" s="7"/>
      <c r="C43" s="25"/>
      <c r="D43" s="7"/>
      <c r="E43" s="6"/>
    </row>
    <row r="44" spans="1:5" x14ac:dyDescent="0.15">
      <c r="A44" s="62" t="s">
        <v>37</v>
      </c>
      <c r="B44" s="19" t="s">
        <v>44</v>
      </c>
      <c r="C44" s="30">
        <v>2.25</v>
      </c>
      <c r="D44" s="7" t="s">
        <v>7</v>
      </c>
      <c r="E44" s="64" t="s">
        <v>51</v>
      </c>
    </row>
    <row r="45" spans="1:5" x14ac:dyDescent="0.15">
      <c r="A45" s="46" t="s">
        <v>21</v>
      </c>
      <c r="B45" s="7" t="s">
        <v>46</v>
      </c>
      <c r="C45" s="37">
        <f>C41-C44</f>
        <v>1.3453305041952888</v>
      </c>
      <c r="D45" s="7" t="s">
        <v>7</v>
      </c>
      <c r="E45" s="40" t="s">
        <v>27</v>
      </c>
    </row>
    <row r="46" spans="1:5" x14ac:dyDescent="0.15">
      <c r="A46" s="12"/>
      <c r="B46" s="7"/>
      <c r="C46" s="9"/>
      <c r="D46" s="7"/>
      <c r="E46" s="6"/>
    </row>
  </sheetData>
  <mergeCells count="3">
    <mergeCell ref="A2:E10"/>
    <mergeCell ref="A11:D12"/>
    <mergeCell ref="A1:E1"/>
  </mergeCells>
  <pageMargins left="0.7" right="0.7" top="0.75" bottom="0.75" header="0.3" footer="0.3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TA-GS</vt:lpstr>
    </vt:vector>
  </TitlesOfParts>
  <Manager/>
  <Company>Computer Sciences Corporation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Telemetry Link Margin Calculator</dc:title>
  <dc:subject/>
  <dc:creator>Robert W. Selbrede</dc:creator>
  <cp:keywords/>
  <dc:description/>
  <cp:lastModifiedBy>Todd Newton</cp:lastModifiedBy>
  <cp:lastPrinted>2007-10-10T16:07:57Z</cp:lastPrinted>
  <dcterms:created xsi:type="dcterms:W3CDTF">2001-08-03T21:38:23Z</dcterms:created>
  <dcterms:modified xsi:type="dcterms:W3CDTF">2016-12-13T23:14:09Z</dcterms:modified>
  <cp:category/>
</cp:coreProperties>
</file>