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6675" activeTab="0"/>
  </bookViews>
  <sheets>
    <sheet name="A" sheetId="1" r:id="rId1"/>
  </sheets>
  <definedNames>
    <definedName name="_xlnm.Print_Area" localSheetId="0">'A'!$A$1:$O$75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<sst xmlns="http://schemas.openxmlformats.org/spreadsheetml/2006/main" count="16" uniqueCount="16">
  <si>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CABLE</t>
  </si>
  <si>
    <t>XMT ANT</t>
  </si>
  <si>
    <t>MIN SNR</t>
  </si>
  <si>
    <t>MAX RANGE</t>
  </si>
  <si>
    <t>Bit Rate (kb/s)</t>
  </si>
  <si>
    <t>Eb/No</t>
  </si>
  <si>
    <t>XMTR (dBm)</t>
  </si>
  <si>
    <t>FREQ MHz)</t>
  </si>
  <si>
    <t>Path Loss (dB)</t>
  </si>
  <si>
    <t>RANGE (km)</t>
  </si>
  <si>
    <t>Atmospheric</t>
  </si>
  <si>
    <t>Multipath</t>
  </si>
  <si>
    <t>Flame Atten</t>
  </si>
  <si>
    <t xml:space="preserve">G/T </t>
  </si>
  <si>
    <t>G/T Req'd</t>
  </si>
  <si>
    <t>Eb/No (See Chart)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</si>
</sst>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16" applyAlignment="1">
      <alignment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A!$A$3:$A$52</c:f>
              <c:numCache>
                <c:ptCount val="5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</c:numCache>
            </c:numRef>
          </c:xVal>
          <c:yVal>
            <c:numRef>
              <c:f>A!$L$3:$L$52</c:f>
              <c:numCache>
                <c:ptCount val="50"/>
                <c:pt idx="0">
                  <c:v>57.09411969787023</c:v>
                </c:pt>
                <c:pt idx="1">
                  <c:v>51.0735197845906</c:v>
                </c:pt>
                <c:pt idx="2">
                  <c:v>47.551694603476975</c:v>
                </c:pt>
                <c:pt idx="3">
                  <c:v>45.052919871310976</c:v>
                </c:pt>
                <c:pt idx="4">
                  <c:v>43.11471961114985</c:v>
                </c:pt>
                <c:pt idx="5">
                  <c:v>41.53109469019735</c:v>
                </c:pt>
                <c:pt idx="6">
                  <c:v>40.19215889758509</c:v>
                </c:pt>
                <c:pt idx="7">
                  <c:v>39.03231995803135</c:v>
                </c:pt>
                <c:pt idx="8">
                  <c:v>38.00926950908374</c:v>
                </c:pt>
                <c:pt idx="9">
                  <c:v>37.09411969787023</c:v>
                </c:pt>
                <c:pt idx="10">
                  <c:v>36.26626599470572</c:v>
                </c:pt>
                <c:pt idx="11">
                  <c:v>35.51049477691774</c:v>
                </c:pt>
                <c:pt idx="12">
                  <c:v>34.81525265173349</c:v>
                </c:pt>
                <c:pt idx="13">
                  <c:v>34.17155898430548</c:v>
                </c:pt>
                <c:pt idx="14">
                  <c:v>33.572294516756614</c:v>
                </c:pt>
                <c:pt idx="15">
                  <c:v>33.01172004475174</c:v>
                </c:pt>
                <c:pt idx="16">
                  <c:v>32.48514127030475</c:v>
                </c:pt>
                <c:pt idx="17">
                  <c:v>31.98866959580411</c:v>
                </c:pt>
                <c:pt idx="18">
                  <c:v>31.51904767881365</c:v>
                </c:pt>
                <c:pt idx="19">
                  <c:v>31.073519784590616</c:v>
                </c:pt>
                <c:pt idx="20">
                  <c:v>30.64973380319185</c:v>
                </c:pt>
                <c:pt idx="21">
                  <c:v>30.245666081426094</c:v>
                </c:pt>
                <c:pt idx="22">
                  <c:v>29.85956297751838</c:v>
                </c:pt>
                <c:pt idx="23">
                  <c:v>29.489894863638114</c:v>
                </c:pt>
                <c:pt idx="24">
                  <c:v>29.13531952442949</c:v>
                </c:pt>
                <c:pt idx="25">
                  <c:v>28.794652738453863</c:v>
                </c:pt>
                <c:pt idx="26">
                  <c:v>28.466844414690485</c:v>
                </c:pt>
                <c:pt idx="27">
                  <c:v>28.150959071025852</c:v>
                </c:pt>
                <c:pt idx="28">
                  <c:v>27.846159739891107</c:v>
                </c:pt>
                <c:pt idx="29">
                  <c:v>27.55169460347699</c:v>
                </c:pt>
                <c:pt idx="30">
                  <c:v>27.266885821184786</c:v>
                </c:pt>
                <c:pt idx="31">
                  <c:v>26.991120131472115</c:v>
                </c:pt>
                <c:pt idx="32">
                  <c:v>26.723840900312467</c:v>
                </c:pt>
                <c:pt idx="33">
                  <c:v>26.464541357025126</c:v>
                </c:pt>
                <c:pt idx="34">
                  <c:v>26.2127588108647</c:v>
                </c:pt>
                <c:pt idx="35">
                  <c:v>25.968069682524487</c:v>
                </c:pt>
                <c:pt idx="36">
                  <c:v>25.73008521653034</c:v>
                </c:pt>
                <c:pt idx="37">
                  <c:v>25.498447765534024</c:v>
                </c:pt>
                <c:pt idx="38">
                  <c:v>25.272827557340236</c:v>
                </c:pt>
                <c:pt idx="39">
                  <c:v>25.05291987131099</c:v>
                </c:pt>
                <c:pt idx="40">
                  <c:v>24.838442563475525</c:v>
                </c:pt>
                <c:pt idx="41">
                  <c:v>24.629133889912225</c:v>
                </c:pt>
                <c:pt idx="42">
                  <c:v>24.424750586278492</c:v>
                </c:pt>
                <c:pt idx="43">
                  <c:v>24.22506616814647</c:v>
                </c:pt>
                <c:pt idx="44">
                  <c:v>24.02986942236336</c:v>
                </c:pt>
                <c:pt idx="45">
                  <c:v>23.838963064238754</c:v>
                </c:pt>
                <c:pt idx="46">
                  <c:v>23.65216253915588</c:v>
                </c:pt>
                <c:pt idx="47">
                  <c:v>23.46929495035849</c:v>
                </c:pt>
                <c:pt idx="48">
                  <c:v>23.290198097299964</c:v>
                </c:pt>
                <c:pt idx="49">
                  <c:v>23.114719611149866</c:v>
                </c:pt>
              </c:numCache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Range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</c:valAx>
      <c:valAx>
        <c:axId val="4469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Eb/No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59</xdr:row>
      <xdr:rowOff>66675</xdr:rowOff>
    </xdr:from>
    <xdr:to>
      <xdr:col>11</xdr:col>
      <xdr:colOff>371475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1933575" y="12334875"/>
        <a:ext cx="4686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5"/>
  <sheetViews>
    <sheetView showGridLines="0" tabSelected="1" zoomScale="75" zoomScaleNormal="75" workbookViewId="0" topLeftCell="A1">
      <selection activeCell="R69" sqref="R69"/>
    </sheetView>
  </sheetViews>
  <sheetFormatPr defaultColWidth="9.00390625" defaultRowHeight="15.75"/>
  <cols>
    <col min="1" max="1" width="8.625" style="1" customWidth="1"/>
    <col min="2" max="2" width="7.625" style="1" customWidth="1"/>
    <col min="3" max="3" width="8.25390625" style="1" customWidth="1"/>
    <col min="4" max="5" width="6.625" style="1" customWidth="1"/>
    <col min="6" max="6" width="6.75390625" style="1" customWidth="1"/>
    <col min="7" max="7" width="9.75390625" style="1" customWidth="1"/>
    <col min="8" max="8" width="6.375" style="1" customWidth="1"/>
    <col min="9" max="9" width="7.125" style="1" customWidth="1"/>
    <col min="10" max="10" width="4.625" style="1" customWidth="1"/>
    <col min="11" max="11" width="9.625" style="1" customWidth="1"/>
    <col min="12" max="12" width="6.125" style="1" customWidth="1"/>
    <col min="13" max="13" width="7.125" style="1" customWidth="1"/>
    <col min="14" max="14" width="8.125" style="1" customWidth="1"/>
    <col min="15" max="15" width="6.875" style="1" customWidth="1"/>
    <col min="16" max="16" width="10.00390625" style="1" customWidth="1"/>
    <col min="17" max="16384" width="10.00390625" style="0" customWidth="1"/>
  </cols>
  <sheetData>
    <row r="2" spans="1:16" s="4" customFormat="1" ht="52.5" customHeight="1">
      <c r="A2" s="3" t="s">
        <v>9</v>
      </c>
      <c r="B2" s="3" t="s">
        <v>6</v>
      </c>
      <c r="C2" s="3" t="s">
        <v>0</v>
      </c>
      <c r="D2" s="3" t="s">
        <v>1</v>
      </c>
      <c r="E2" s="3" t="s">
        <v>7</v>
      </c>
      <c r="F2" s="3" t="s">
        <v>8</v>
      </c>
      <c r="G2" s="3" t="s">
        <v>11</v>
      </c>
      <c r="H2" s="3" t="s">
        <v>12</v>
      </c>
      <c r="I2" s="3" t="s">
        <v>10</v>
      </c>
      <c r="J2" s="3" t="s">
        <v>13</v>
      </c>
      <c r="K2" s="3" t="s">
        <v>4</v>
      </c>
      <c r="L2" s="5" t="s">
        <v>15</v>
      </c>
      <c r="M2" s="3" t="s">
        <v>2</v>
      </c>
      <c r="N2" s="3" t="s">
        <v>3</v>
      </c>
      <c r="O2" s="3" t="s">
        <v>14</v>
      </c>
      <c r="P2" s="3"/>
    </row>
    <row r="3" spans="1:15" ht="15.75">
      <c r="A3" s="1">
        <f>(N3/50)</f>
        <v>2</v>
      </c>
      <c r="B3" s="1">
        <v>37</v>
      </c>
      <c r="C3" s="1">
        <v>1</v>
      </c>
      <c r="D3" s="1">
        <v>-9</v>
      </c>
      <c r="E3" s="1">
        <v>2250.5</v>
      </c>
      <c r="F3" s="2">
        <f>(32.45+20*LOG10(E3)+20*LOG10(A3))</f>
        <v>105.51618025876958</v>
      </c>
      <c r="G3" s="1">
        <v>5</v>
      </c>
      <c r="H3" s="1">
        <v>7</v>
      </c>
      <c r="I3" s="1">
        <v>1</v>
      </c>
      <c r="J3" s="1">
        <v>17</v>
      </c>
      <c r="K3" s="1">
        <v>5000</v>
      </c>
      <c r="L3" s="2">
        <f>(B3-C3+D3-F3-G3-H3-I3+J3+198.6-30-10*LOG10(K3))</f>
        <v>57.09411969787023</v>
      </c>
      <c r="M3" s="1">
        <v>12</v>
      </c>
      <c r="N3" s="1">
        <v>100</v>
      </c>
      <c r="O3" s="2">
        <f>M3-L3+J3</f>
        <v>-28.094119697870227</v>
      </c>
    </row>
    <row r="4" spans="1:15" ht="15.75">
      <c r="A4" s="1">
        <f aca="true" t="shared" si="0" ref="A4:A35">(A3+N4/50)</f>
        <v>4</v>
      </c>
      <c r="B4" s="1">
        <f aca="true" t="shared" si="1" ref="B4:B35">(B3)</f>
        <v>37</v>
      </c>
      <c r="C4" s="1">
        <f aca="true" t="shared" si="2" ref="C4:C35">(C3)</f>
        <v>1</v>
      </c>
      <c r="D4" s="1">
        <f aca="true" t="shared" si="3" ref="D4:D35">(D3)</f>
        <v>-9</v>
      </c>
      <c r="E4" s="1">
        <f aca="true" t="shared" si="4" ref="E4:E35">(E3)</f>
        <v>2250.5</v>
      </c>
      <c r="F4" s="2">
        <f aca="true" t="shared" si="5" ref="F4:F52">(32.45+20*LOG10(E4)+20*LOG10(A4))</f>
        <v>111.5367801720492</v>
      </c>
      <c r="G4" s="1">
        <f aca="true" t="shared" si="6" ref="G4:I35">(G3)</f>
        <v>5</v>
      </c>
      <c r="H4" s="1">
        <f t="shared" si="6"/>
        <v>7</v>
      </c>
      <c r="I4" s="1">
        <f t="shared" si="6"/>
        <v>1</v>
      </c>
      <c r="J4" s="1">
        <f aca="true" t="shared" si="7" ref="J4:J35">(J3)</f>
        <v>17</v>
      </c>
      <c r="K4" s="1">
        <f aca="true" t="shared" si="8" ref="K4:K35">(K3)</f>
        <v>5000</v>
      </c>
      <c r="L4" s="2">
        <f aca="true" t="shared" si="9" ref="L4:L52">(B4-C4+D4-F4-G4-H4-I4+J4+198.6-30-10*LOG10(K4))</f>
        <v>51.0735197845906</v>
      </c>
      <c r="M4" s="1">
        <f aca="true" t="shared" si="10" ref="M4:M35">(M3)</f>
        <v>12</v>
      </c>
      <c r="N4" s="1">
        <f aca="true" t="shared" si="11" ref="N4:N35">(N3)</f>
        <v>100</v>
      </c>
      <c r="O4" s="2">
        <f aca="true" t="shared" si="12" ref="O4:O52">M4-L4+J4</f>
        <v>-22.0735197845906</v>
      </c>
    </row>
    <row r="5" spans="1:15" ht="15.75">
      <c r="A5" s="1">
        <f t="shared" si="0"/>
        <v>6</v>
      </c>
      <c r="B5" s="1">
        <f t="shared" si="1"/>
        <v>37</v>
      </c>
      <c r="C5" s="1">
        <f t="shared" si="2"/>
        <v>1</v>
      </c>
      <c r="D5" s="1">
        <f t="shared" si="3"/>
        <v>-9</v>
      </c>
      <c r="E5" s="1">
        <f t="shared" si="4"/>
        <v>2250.5</v>
      </c>
      <c r="F5" s="2">
        <f t="shared" si="5"/>
        <v>115.05860535316283</v>
      </c>
      <c r="G5" s="1">
        <f t="shared" si="6"/>
        <v>5</v>
      </c>
      <c r="H5" s="1">
        <f t="shared" si="6"/>
        <v>7</v>
      </c>
      <c r="I5" s="1">
        <f t="shared" si="6"/>
        <v>1</v>
      </c>
      <c r="J5" s="1">
        <f t="shared" si="7"/>
        <v>17</v>
      </c>
      <c r="K5" s="1">
        <f t="shared" si="8"/>
        <v>5000</v>
      </c>
      <c r="L5" s="2">
        <f t="shared" si="9"/>
        <v>47.551694603476975</v>
      </c>
      <c r="M5" s="1">
        <f t="shared" si="10"/>
        <v>12</v>
      </c>
      <c r="N5" s="1">
        <f t="shared" si="11"/>
        <v>100</v>
      </c>
      <c r="O5" s="2">
        <f t="shared" si="12"/>
        <v>-18.551694603476975</v>
      </c>
    </row>
    <row r="6" spans="1:15" ht="15.75">
      <c r="A6" s="1">
        <f t="shared" si="0"/>
        <v>8</v>
      </c>
      <c r="B6" s="1">
        <f t="shared" si="1"/>
        <v>37</v>
      </c>
      <c r="C6" s="1">
        <f t="shared" si="2"/>
        <v>1</v>
      </c>
      <c r="D6" s="1">
        <f t="shared" si="3"/>
        <v>-9</v>
      </c>
      <c r="E6" s="1">
        <f t="shared" si="4"/>
        <v>2250.5</v>
      </c>
      <c r="F6" s="2">
        <f t="shared" si="5"/>
        <v>117.55738008532883</v>
      </c>
      <c r="G6" s="1">
        <f t="shared" si="6"/>
        <v>5</v>
      </c>
      <c r="H6" s="1">
        <f t="shared" si="6"/>
        <v>7</v>
      </c>
      <c r="I6" s="1">
        <f t="shared" si="6"/>
        <v>1</v>
      </c>
      <c r="J6" s="1">
        <f t="shared" si="7"/>
        <v>17</v>
      </c>
      <c r="K6" s="1">
        <f t="shared" si="8"/>
        <v>5000</v>
      </c>
      <c r="L6" s="2">
        <f t="shared" si="9"/>
        <v>45.052919871310976</v>
      </c>
      <c r="M6" s="1">
        <f t="shared" si="10"/>
        <v>12</v>
      </c>
      <c r="N6" s="1">
        <f t="shared" si="11"/>
        <v>100</v>
      </c>
      <c r="O6" s="2">
        <f t="shared" si="12"/>
        <v>-16.052919871310976</v>
      </c>
    </row>
    <row r="7" spans="1:15" ht="15.75">
      <c r="A7" s="1">
        <f t="shared" si="0"/>
        <v>10</v>
      </c>
      <c r="B7" s="1">
        <f t="shared" si="1"/>
        <v>37</v>
      </c>
      <c r="C7" s="1">
        <f t="shared" si="2"/>
        <v>1</v>
      </c>
      <c r="D7" s="1">
        <f t="shared" si="3"/>
        <v>-9</v>
      </c>
      <c r="E7" s="1">
        <f t="shared" si="4"/>
        <v>2250.5</v>
      </c>
      <c r="F7" s="2">
        <f t="shared" si="5"/>
        <v>119.49558034548996</v>
      </c>
      <c r="G7" s="1">
        <f t="shared" si="6"/>
        <v>5</v>
      </c>
      <c r="H7" s="1">
        <f t="shared" si="6"/>
        <v>7</v>
      </c>
      <c r="I7" s="1">
        <f t="shared" si="6"/>
        <v>1</v>
      </c>
      <c r="J7" s="1">
        <f t="shared" si="7"/>
        <v>17</v>
      </c>
      <c r="K7" s="1">
        <f t="shared" si="8"/>
        <v>5000</v>
      </c>
      <c r="L7" s="2">
        <f t="shared" si="9"/>
        <v>43.11471961114985</v>
      </c>
      <c r="M7" s="1">
        <f t="shared" si="10"/>
        <v>12</v>
      </c>
      <c r="N7" s="1">
        <f t="shared" si="11"/>
        <v>100</v>
      </c>
      <c r="O7" s="2">
        <f t="shared" si="12"/>
        <v>-14.114719611149852</v>
      </c>
    </row>
    <row r="8" spans="1:15" ht="15.75">
      <c r="A8" s="1">
        <f t="shared" si="0"/>
        <v>12</v>
      </c>
      <c r="B8" s="1">
        <f t="shared" si="1"/>
        <v>37</v>
      </c>
      <c r="C8" s="1">
        <f t="shared" si="2"/>
        <v>1</v>
      </c>
      <c r="D8" s="1">
        <f t="shared" si="3"/>
        <v>-9</v>
      </c>
      <c r="E8" s="1">
        <f t="shared" si="4"/>
        <v>2250.5</v>
      </c>
      <c r="F8" s="2">
        <f t="shared" si="5"/>
        <v>121.07920526644246</v>
      </c>
      <c r="G8" s="1">
        <f t="shared" si="6"/>
        <v>5</v>
      </c>
      <c r="H8" s="1">
        <f t="shared" si="6"/>
        <v>7</v>
      </c>
      <c r="I8" s="1">
        <f t="shared" si="6"/>
        <v>1</v>
      </c>
      <c r="J8" s="1">
        <f t="shared" si="7"/>
        <v>17</v>
      </c>
      <c r="K8" s="1">
        <f t="shared" si="8"/>
        <v>5000</v>
      </c>
      <c r="L8" s="2">
        <f t="shared" si="9"/>
        <v>41.53109469019735</v>
      </c>
      <c r="M8" s="1">
        <f t="shared" si="10"/>
        <v>12</v>
      </c>
      <c r="N8" s="1">
        <f t="shared" si="11"/>
        <v>100</v>
      </c>
      <c r="O8" s="2">
        <f t="shared" si="12"/>
        <v>-12.53109469019735</v>
      </c>
    </row>
    <row r="9" spans="1:15" ht="15.75">
      <c r="A9" s="1">
        <f t="shared" si="0"/>
        <v>14</v>
      </c>
      <c r="B9" s="1">
        <f t="shared" si="1"/>
        <v>37</v>
      </c>
      <c r="C9" s="1">
        <f t="shared" si="2"/>
        <v>1</v>
      </c>
      <c r="D9" s="1">
        <f t="shared" si="3"/>
        <v>-9</v>
      </c>
      <c r="E9" s="1">
        <f t="shared" si="4"/>
        <v>2250.5</v>
      </c>
      <c r="F9" s="2">
        <f t="shared" si="5"/>
        <v>122.41814105905472</v>
      </c>
      <c r="G9" s="1">
        <f t="shared" si="6"/>
        <v>5</v>
      </c>
      <c r="H9" s="1">
        <f t="shared" si="6"/>
        <v>7</v>
      </c>
      <c r="I9" s="1">
        <f t="shared" si="6"/>
        <v>1</v>
      </c>
      <c r="J9" s="1">
        <f t="shared" si="7"/>
        <v>17</v>
      </c>
      <c r="K9" s="1">
        <f t="shared" si="8"/>
        <v>5000</v>
      </c>
      <c r="L9" s="2">
        <f t="shared" si="9"/>
        <v>40.19215889758509</v>
      </c>
      <c r="M9" s="1">
        <f t="shared" si="10"/>
        <v>12</v>
      </c>
      <c r="N9" s="1">
        <f t="shared" si="11"/>
        <v>100</v>
      </c>
      <c r="O9" s="2">
        <f t="shared" si="12"/>
        <v>-11.192158897585088</v>
      </c>
    </row>
    <row r="10" spans="1:15" ht="15.75">
      <c r="A10" s="1">
        <f t="shared" si="0"/>
        <v>16</v>
      </c>
      <c r="B10" s="1">
        <f t="shared" si="1"/>
        <v>37</v>
      </c>
      <c r="C10" s="1">
        <f t="shared" si="2"/>
        <v>1</v>
      </c>
      <c r="D10" s="1">
        <f t="shared" si="3"/>
        <v>-9</v>
      </c>
      <c r="E10" s="1">
        <f t="shared" si="4"/>
        <v>2250.5</v>
      </c>
      <c r="F10" s="2">
        <f t="shared" si="5"/>
        <v>123.57797999860846</v>
      </c>
      <c r="G10" s="1">
        <f t="shared" si="6"/>
        <v>5</v>
      </c>
      <c r="H10" s="1">
        <f t="shared" si="6"/>
        <v>7</v>
      </c>
      <c r="I10" s="1">
        <f t="shared" si="6"/>
        <v>1</v>
      </c>
      <c r="J10" s="1">
        <f t="shared" si="7"/>
        <v>17</v>
      </c>
      <c r="K10" s="1">
        <f t="shared" si="8"/>
        <v>5000</v>
      </c>
      <c r="L10" s="2">
        <f t="shared" si="9"/>
        <v>39.03231995803135</v>
      </c>
      <c r="M10" s="1">
        <f t="shared" si="10"/>
        <v>12</v>
      </c>
      <c r="N10" s="1">
        <f t="shared" si="11"/>
        <v>100</v>
      </c>
      <c r="O10" s="2">
        <f t="shared" si="12"/>
        <v>-10.032319958031351</v>
      </c>
    </row>
    <row r="11" spans="1:15" ht="15.75">
      <c r="A11" s="1">
        <f t="shared" si="0"/>
        <v>18</v>
      </c>
      <c r="B11" s="1">
        <f t="shared" si="1"/>
        <v>37</v>
      </c>
      <c r="C11" s="1">
        <f t="shared" si="2"/>
        <v>1</v>
      </c>
      <c r="D11" s="1">
        <f t="shared" si="3"/>
        <v>-9</v>
      </c>
      <c r="E11" s="1">
        <f t="shared" si="4"/>
        <v>2250.5</v>
      </c>
      <c r="F11" s="2">
        <f t="shared" si="5"/>
        <v>124.60103044755607</v>
      </c>
      <c r="G11" s="1">
        <f t="shared" si="6"/>
        <v>5</v>
      </c>
      <c r="H11" s="1">
        <f t="shared" si="6"/>
        <v>7</v>
      </c>
      <c r="I11" s="1">
        <f t="shared" si="6"/>
        <v>1</v>
      </c>
      <c r="J11" s="1">
        <f t="shared" si="7"/>
        <v>17</v>
      </c>
      <c r="K11" s="1">
        <f t="shared" si="8"/>
        <v>5000</v>
      </c>
      <c r="L11" s="2">
        <f t="shared" si="9"/>
        <v>38.00926950908374</v>
      </c>
      <c r="M11" s="1">
        <f t="shared" si="10"/>
        <v>12</v>
      </c>
      <c r="N11" s="1">
        <f t="shared" si="11"/>
        <v>100</v>
      </c>
      <c r="O11" s="2">
        <f t="shared" si="12"/>
        <v>-9.009269509083737</v>
      </c>
    </row>
    <row r="12" spans="1:15" ht="15.75">
      <c r="A12" s="1">
        <f t="shared" si="0"/>
        <v>20</v>
      </c>
      <c r="B12" s="1">
        <f t="shared" si="1"/>
        <v>37</v>
      </c>
      <c r="C12" s="1">
        <f t="shared" si="2"/>
        <v>1</v>
      </c>
      <c r="D12" s="1">
        <f t="shared" si="3"/>
        <v>-9</v>
      </c>
      <c r="E12" s="1">
        <f t="shared" si="4"/>
        <v>2250.5</v>
      </c>
      <c r="F12" s="2">
        <f t="shared" si="5"/>
        <v>125.51618025876958</v>
      </c>
      <c r="G12" s="1">
        <f t="shared" si="6"/>
        <v>5</v>
      </c>
      <c r="H12" s="1">
        <f t="shared" si="6"/>
        <v>7</v>
      </c>
      <c r="I12" s="1">
        <f t="shared" si="6"/>
        <v>1</v>
      </c>
      <c r="J12" s="1">
        <f t="shared" si="7"/>
        <v>17</v>
      </c>
      <c r="K12" s="1">
        <f t="shared" si="8"/>
        <v>5000</v>
      </c>
      <c r="L12" s="2">
        <f t="shared" si="9"/>
        <v>37.09411969787023</v>
      </c>
      <c r="M12" s="1">
        <f t="shared" si="10"/>
        <v>12</v>
      </c>
      <c r="N12" s="1">
        <f t="shared" si="11"/>
        <v>100</v>
      </c>
      <c r="O12" s="2">
        <f t="shared" si="12"/>
        <v>-8.094119697870227</v>
      </c>
    </row>
    <row r="13" spans="1:15" ht="15.75">
      <c r="A13" s="1">
        <f t="shared" si="0"/>
        <v>22</v>
      </c>
      <c r="B13" s="1">
        <f t="shared" si="1"/>
        <v>37</v>
      </c>
      <c r="C13" s="1">
        <f t="shared" si="2"/>
        <v>1</v>
      </c>
      <c r="D13" s="1">
        <f t="shared" si="3"/>
        <v>-9</v>
      </c>
      <c r="E13" s="1">
        <f t="shared" si="4"/>
        <v>2250.5</v>
      </c>
      <c r="F13" s="2">
        <f t="shared" si="5"/>
        <v>126.34403396193409</v>
      </c>
      <c r="G13" s="1">
        <f t="shared" si="6"/>
        <v>5</v>
      </c>
      <c r="H13" s="1">
        <f t="shared" si="6"/>
        <v>7</v>
      </c>
      <c r="I13" s="1">
        <f t="shared" si="6"/>
        <v>1</v>
      </c>
      <c r="J13" s="1">
        <f t="shared" si="7"/>
        <v>17</v>
      </c>
      <c r="K13" s="1">
        <f t="shared" si="8"/>
        <v>5000</v>
      </c>
      <c r="L13" s="2">
        <f t="shared" si="9"/>
        <v>36.26626599470572</v>
      </c>
      <c r="M13" s="1">
        <f t="shared" si="10"/>
        <v>12</v>
      </c>
      <c r="N13" s="1">
        <f t="shared" si="11"/>
        <v>100</v>
      </c>
      <c r="O13" s="2">
        <f t="shared" si="12"/>
        <v>-7.266265994705719</v>
      </c>
    </row>
    <row r="14" spans="1:15" ht="15.75">
      <c r="A14" s="1">
        <f t="shared" si="0"/>
        <v>24</v>
      </c>
      <c r="B14" s="1">
        <f t="shared" si="1"/>
        <v>37</v>
      </c>
      <c r="C14" s="1">
        <f t="shared" si="2"/>
        <v>1</v>
      </c>
      <c r="D14" s="1">
        <f t="shared" si="3"/>
        <v>-9</v>
      </c>
      <c r="E14" s="1">
        <f t="shared" si="4"/>
        <v>2250.5</v>
      </c>
      <c r="F14" s="2">
        <f t="shared" si="5"/>
        <v>127.09980517972207</v>
      </c>
      <c r="G14" s="1">
        <f t="shared" si="6"/>
        <v>5</v>
      </c>
      <c r="H14" s="1">
        <f t="shared" si="6"/>
        <v>7</v>
      </c>
      <c r="I14" s="1">
        <f t="shared" si="6"/>
        <v>1</v>
      </c>
      <c r="J14" s="1">
        <f t="shared" si="7"/>
        <v>17</v>
      </c>
      <c r="K14" s="1">
        <f t="shared" si="8"/>
        <v>5000</v>
      </c>
      <c r="L14" s="2">
        <f t="shared" si="9"/>
        <v>35.51049477691774</v>
      </c>
      <c r="M14" s="1">
        <f t="shared" si="10"/>
        <v>12</v>
      </c>
      <c r="N14" s="1">
        <f t="shared" si="11"/>
        <v>100</v>
      </c>
      <c r="O14" s="2">
        <f t="shared" si="12"/>
        <v>-6.510494776917739</v>
      </c>
    </row>
    <row r="15" spans="1:15" ht="15.75">
      <c r="A15" s="1">
        <f t="shared" si="0"/>
        <v>26</v>
      </c>
      <c r="B15" s="1">
        <f t="shared" si="1"/>
        <v>37</v>
      </c>
      <c r="C15" s="1">
        <f t="shared" si="2"/>
        <v>1</v>
      </c>
      <c r="D15" s="1">
        <f t="shared" si="3"/>
        <v>-9</v>
      </c>
      <c r="E15" s="1">
        <f t="shared" si="4"/>
        <v>2250.5</v>
      </c>
      <c r="F15" s="2">
        <f t="shared" si="5"/>
        <v>127.79504730490632</v>
      </c>
      <c r="G15" s="1">
        <f t="shared" si="6"/>
        <v>5</v>
      </c>
      <c r="H15" s="1">
        <f t="shared" si="6"/>
        <v>7</v>
      </c>
      <c r="I15" s="1">
        <f t="shared" si="6"/>
        <v>1</v>
      </c>
      <c r="J15" s="1">
        <f t="shared" si="7"/>
        <v>17</v>
      </c>
      <c r="K15" s="1">
        <f t="shared" si="8"/>
        <v>5000</v>
      </c>
      <c r="L15" s="2">
        <f t="shared" si="9"/>
        <v>34.81525265173349</v>
      </c>
      <c r="M15" s="1">
        <f t="shared" si="10"/>
        <v>12</v>
      </c>
      <c r="N15" s="1">
        <f t="shared" si="11"/>
        <v>100</v>
      </c>
      <c r="O15" s="2">
        <f t="shared" si="12"/>
        <v>-5.815252651733488</v>
      </c>
    </row>
    <row r="16" spans="1:15" ht="15.75">
      <c r="A16" s="1">
        <f t="shared" si="0"/>
        <v>28</v>
      </c>
      <c r="B16" s="1">
        <f t="shared" si="1"/>
        <v>37</v>
      </c>
      <c r="C16" s="1">
        <f t="shared" si="2"/>
        <v>1</v>
      </c>
      <c r="D16" s="1">
        <f t="shared" si="3"/>
        <v>-9</v>
      </c>
      <c r="E16" s="1">
        <f t="shared" si="4"/>
        <v>2250.5</v>
      </c>
      <c r="F16" s="2">
        <f t="shared" si="5"/>
        <v>128.43874097233433</v>
      </c>
      <c r="G16" s="1">
        <f t="shared" si="6"/>
        <v>5</v>
      </c>
      <c r="H16" s="1">
        <f t="shared" si="6"/>
        <v>7</v>
      </c>
      <c r="I16" s="1">
        <f t="shared" si="6"/>
        <v>1</v>
      </c>
      <c r="J16" s="1">
        <f t="shared" si="7"/>
        <v>17</v>
      </c>
      <c r="K16" s="1">
        <f t="shared" si="8"/>
        <v>5000</v>
      </c>
      <c r="L16" s="2">
        <f t="shared" si="9"/>
        <v>34.17155898430548</v>
      </c>
      <c r="M16" s="1">
        <f t="shared" si="10"/>
        <v>12</v>
      </c>
      <c r="N16" s="1">
        <f t="shared" si="11"/>
        <v>100</v>
      </c>
      <c r="O16" s="2">
        <f t="shared" si="12"/>
        <v>-5.171558984305477</v>
      </c>
    </row>
    <row r="17" spans="1:15" ht="15.75">
      <c r="A17" s="1">
        <f t="shared" si="0"/>
        <v>30</v>
      </c>
      <c r="B17" s="1">
        <f t="shared" si="1"/>
        <v>37</v>
      </c>
      <c r="C17" s="1">
        <f t="shared" si="2"/>
        <v>1</v>
      </c>
      <c r="D17" s="1">
        <f t="shared" si="3"/>
        <v>-9</v>
      </c>
      <c r="E17" s="1">
        <f t="shared" si="4"/>
        <v>2250.5</v>
      </c>
      <c r="F17" s="2">
        <f t="shared" si="5"/>
        <v>129.0380054398832</v>
      </c>
      <c r="G17" s="1">
        <f t="shared" si="6"/>
        <v>5</v>
      </c>
      <c r="H17" s="1">
        <f t="shared" si="6"/>
        <v>7</v>
      </c>
      <c r="I17" s="1">
        <f t="shared" si="6"/>
        <v>1</v>
      </c>
      <c r="J17" s="1">
        <f t="shared" si="7"/>
        <v>17</v>
      </c>
      <c r="K17" s="1">
        <f t="shared" si="8"/>
        <v>5000</v>
      </c>
      <c r="L17" s="2">
        <f t="shared" si="9"/>
        <v>33.572294516756614</v>
      </c>
      <c r="M17" s="1">
        <f t="shared" si="10"/>
        <v>12</v>
      </c>
      <c r="N17" s="1">
        <f t="shared" si="11"/>
        <v>100</v>
      </c>
      <c r="O17" s="2">
        <f t="shared" si="12"/>
        <v>-4.572294516756614</v>
      </c>
    </row>
    <row r="18" spans="1:15" ht="15.75">
      <c r="A18" s="1">
        <f t="shared" si="0"/>
        <v>32</v>
      </c>
      <c r="B18" s="1">
        <f t="shared" si="1"/>
        <v>37</v>
      </c>
      <c r="C18" s="1">
        <f t="shared" si="2"/>
        <v>1</v>
      </c>
      <c r="D18" s="1">
        <f t="shared" si="3"/>
        <v>-9</v>
      </c>
      <c r="E18" s="1">
        <f t="shared" si="4"/>
        <v>2250.5</v>
      </c>
      <c r="F18" s="2">
        <f t="shared" si="5"/>
        <v>129.59857991188807</v>
      </c>
      <c r="G18" s="1">
        <f t="shared" si="6"/>
        <v>5</v>
      </c>
      <c r="H18" s="1">
        <f t="shared" si="6"/>
        <v>7</v>
      </c>
      <c r="I18" s="1">
        <f t="shared" si="6"/>
        <v>1</v>
      </c>
      <c r="J18" s="1">
        <f t="shared" si="7"/>
        <v>17</v>
      </c>
      <c r="K18" s="1">
        <f t="shared" si="8"/>
        <v>5000</v>
      </c>
      <c r="L18" s="2">
        <f t="shared" si="9"/>
        <v>33.01172004475174</v>
      </c>
      <c r="M18" s="1">
        <f t="shared" si="10"/>
        <v>12</v>
      </c>
      <c r="N18" s="1">
        <f t="shared" si="11"/>
        <v>100</v>
      </c>
      <c r="O18" s="2">
        <f t="shared" si="12"/>
        <v>-4.0117200447517405</v>
      </c>
    </row>
    <row r="19" spans="1:15" ht="15.75">
      <c r="A19" s="1">
        <f t="shared" si="0"/>
        <v>34</v>
      </c>
      <c r="B19" s="1">
        <f t="shared" si="1"/>
        <v>37</v>
      </c>
      <c r="C19" s="1">
        <f t="shared" si="2"/>
        <v>1</v>
      </c>
      <c r="D19" s="1">
        <f t="shared" si="3"/>
        <v>-9</v>
      </c>
      <c r="E19" s="1">
        <f t="shared" si="4"/>
        <v>2250.5</v>
      </c>
      <c r="F19" s="2">
        <f t="shared" si="5"/>
        <v>130.12515868633506</v>
      </c>
      <c r="G19" s="1">
        <f t="shared" si="6"/>
        <v>5</v>
      </c>
      <c r="H19" s="1">
        <f t="shared" si="6"/>
        <v>7</v>
      </c>
      <c r="I19" s="1">
        <f t="shared" si="6"/>
        <v>1</v>
      </c>
      <c r="J19" s="1">
        <f t="shared" si="7"/>
        <v>17</v>
      </c>
      <c r="K19" s="1">
        <f t="shared" si="8"/>
        <v>5000</v>
      </c>
      <c r="L19" s="2">
        <f t="shared" si="9"/>
        <v>32.48514127030475</v>
      </c>
      <c r="M19" s="1">
        <f t="shared" si="10"/>
        <v>12</v>
      </c>
      <c r="N19" s="1">
        <f t="shared" si="11"/>
        <v>100</v>
      </c>
      <c r="O19" s="2">
        <f t="shared" si="12"/>
        <v>-3.4851412703047515</v>
      </c>
    </row>
    <row r="20" spans="1:15" ht="15.75">
      <c r="A20" s="1">
        <f t="shared" si="0"/>
        <v>36</v>
      </c>
      <c r="B20" s="1">
        <f t="shared" si="1"/>
        <v>37</v>
      </c>
      <c r="C20" s="1">
        <f t="shared" si="2"/>
        <v>1</v>
      </c>
      <c r="D20" s="1">
        <f t="shared" si="3"/>
        <v>-9</v>
      </c>
      <c r="E20" s="1">
        <f t="shared" si="4"/>
        <v>2250.5</v>
      </c>
      <c r="F20" s="2">
        <f t="shared" si="5"/>
        <v>130.6216303608357</v>
      </c>
      <c r="G20" s="1">
        <f t="shared" si="6"/>
        <v>5</v>
      </c>
      <c r="H20" s="1">
        <f t="shared" si="6"/>
        <v>7</v>
      </c>
      <c r="I20" s="1">
        <f t="shared" si="6"/>
        <v>1</v>
      </c>
      <c r="J20" s="1">
        <f t="shared" si="7"/>
        <v>17</v>
      </c>
      <c r="K20" s="1">
        <f t="shared" si="8"/>
        <v>5000</v>
      </c>
      <c r="L20" s="2">
        <f t="shared" si="9"/>
        <v>31.98866959580411</v>
      </c>
      <c r="M20" s="1">
        <f t="shared" si="10"/>
        <v>12</v>
      </c>
      <c r="N20" s="1">
        <f t="shared" si="11"/>
        <v>100</v>
      </c>
      <c r="O20" s="2">
        <f t="shared" si="12"/>
        <v>-2.9886695958041116</v>
      </c>
    </row>
    <row r="21" spans="1:15" ht="15.75">
      <c r="A21" s="1">
        <f t="shared" si="0"/>
        <v>38</v>
      </c>
      <c r="B21" s="1">
        <f t="shared" si="1"/>
        <v>37</v>
      </c>
      <c r="C21" s="1">
        <f t="shared" si="2"/>
        <v>1</v>
      </c>
      <c r="D21" s="1">
        <f t="shared" si="3"/>
        <v>-9</v>
      </c>
      <c r="E21" s="1">
        <f t="shared" si="4"/>
        <v>2250.5</v>
      </c>
      <c r="F21" s="2">
        <f t="shared" si="5"/>
        <v>131.09125227782616</v>
      </c>
      <c r="G21" s="1">
        <f t="shared" si="6"/>
        <v>5</v>
      </c>
      <c r="H21" s="1">
        <f t="shared" si="6"/>
        <v>7</v>
      </c>
      <c r="I21" s="1">
        <f t="shared" si="6"/>
        <v>1</v>
      </c>
      <c r="J21" s="1">
        <f t="shared" si="7"/>
        <v>17</v>
      </c>
      <c r="K21" s="1">
        <f t="shared" si="8"/>
        <v>5000</v>
      </c>
      <c r="L21" s="2">
        <f t="shared" si="9"/>
        <v>31.51904767881365</v>
      </c>
      <c r="M21" s="1">
        <f t="shared" si="10"/>
        <v>12</v>
      </c>
      <c r="N21" s="1">
        <f t="shared" si="11"/>
        <v>100</v>
      </c>
      <c r="O21" s="2">
        <f t="shared" si="12"/>
        <v>-2.5190476788136493</v>
      </c>
    </row>
    <row r="22" spans="1:15" ht="15.75">
      <c r="A22" s="1">
        <f t="shared" si="0"/>
        <v>40</v>
      </c>
      <c r="B22" s="1">
        <f t="shared" si="1"/>
        <v>37</v>
      </c>
      <c r="C22" s="1">
        <f t="shared" si="2"/>
        <v>1</v>
      </c>
      <c r="D22" s="1">
        <f t="shared" si="3"/>
        <v>-9</v>
      </c>
      <c r="E22" s="1">
        <f t="shared" si="4"/>
        <v>2250.5</v>
      </c>
      <c r="F22" s="2">
        <f t="shared" si="5"/>
        <v>131.5367801720492</v>
      </c>
      <c r="G22" s="1">
        <f t="shared" si="6"/>
        <v>5</v>
      </c>
      <c r="H22" s="1">
        <f t="shared" si="6"/>
        <v>7</v>
      </c>
      <c r="I22" s="1">
        <f t="shared" si="6"/>
        <v>1</v>
      </c>
      <c r="J22" s="1">
        <f t="shared" si="7"/>
        <v>17</v>
      </c>
      <c r="K22" s="1">
        <f t="shared" si="8"/>
        <v>5000</v>
      </c>
      <c r="L22" s="2">
        <f t="shared" si="9"/>
        <v>31.073519784590616</v>
      </c>
      <c r="M22" s="1">
        <f t="shared" si="10"/>
        <v>12</v>
      </c>
      <c r="N22" s="1">
        <f t="shared" si="11"/>
        <v>100</v>
      </c>
      <c r="O22" s="2">
        <f t="shared" si="12"/>
        <v>-2.0735197845906157</v>
      </c>
    </row>
    <row r="23" spans="1:15" ht="15.75">
      <c r="A23" s="1">
        <f t="shared" si="0"/>
        <v>42</v>
      </c>
      <c r="B23" s="1">
        <f t="shared" si="1"/>
        <v>37</v>
      </c>
      <c r="C23" s="1">
        <f t="shared" si="2"/>
        <v>1</v>
      </c>
      <c r="D23" s="1">
        <f t="shared" si="3"/>
        <v>-9</v>
      </c>
      <c r="E23" s="1">
        <f t="shared" si="4"/>
        <v>2250.5</v>
      </c>
      <c r="F23" s="2">
        <f t="shared" si="5"/>
        <v>131.96056615344796</v>
      </c>
      <c r="G23" s="1">
        <f t="shared" si="6"/>
        <v>5</v>
      </c>
      <c r="H23" s="1">
        <f t="shared" si="6"/>
        <v>7</v>
      </c>
      <c r="I23" s="1">
        <f t="shared" si="6"/>
        <v>1</v>
      </c>
      <c r="J23" s="1">
        <f t="shared" si="7"/>
        <v>17</v>
      </c>
      <c r="K23" s="1">
        <f t="shared" si="8"/>
        <v>5000</v>
      </c>
      <c r="L23" s="2">
        <f t="shared" si="9"/>
        <v>30.64973380319185</v>
      </c>
      <c r="M23" s="1">
        <f t="shared" si="10"/>
        <v>12</v>
      </c>
      <c r="N23" s="1">
        <f t="shared" si="11"/>
        <v>100</v>
      </c>
      <c r="O23" s="2">
        <f t="shared" si="12"/>
        <v>-1.6497338031918503</v>
      </c>
    </row>
    <row r="24" spans="1:15" ht="15.75">
      <c r="A24" s="1">
        <f t="shared" si="0"/>
        <v>44</v>
      </c>
      <c r="B24" s="1">
        <f t="shared" si="1"/>
        <v>37</v>
      </c>
      <c r="C24" s="1">
        <f t="shared" si="2"/>
        <v>1</v>
      </c>
      <c r="D24" s="1">
        <f t="shared" si="3"/>
        <v>-9</v>
      </c>
      <c r="E24" s="1">
        <f t="shared" si="4"/>
        <v>2250.5</v>
      </c>
      <c r="F24" s="2">
        <f t="shared" si="5"/>
        <v>132.3646338752137</v>
      </c>
      <c r="G24" s="1">
        <f t="shared" si="6"/>
        <v>5</v>
      </c>
      <c r="H24" s="1">
        <f t="shared" si="6"/>
        <v>7</v>
      </c>
      <c r="I24" s="1">
        <f t="shared" si="6"/>
        <v>1</v>
      </c>
      <c r="J24" s="1">
        <f t="shared" si="7"/>
        <v>17</v>
      </c>
      <c r="K24" s="1">
        <f t="shared" si="8"/>
        <v>5000</v>
      </c>
      <c r="L24" s="2">
        <f t="shared" si="9"/>
        <v>30.245666081426094</v>
      </c>
      <c r="M24" s="1">
        <f t="shared" si="10"/>
        <v>12</v>
      </c>
      <c r="N24" s="1">
        <f t="shared" si="11"/>
        <v>100</v>
      </c>
      <c r="O24" s="2">
        <f t="shared" si="12"/>
        <v>-1.2456660814260943</v>
      </c>
    </row>
    <row r="25" spans="1:15" ht="15.75">
      <c r="A25" s="1">
        <f t="shared" si="0"/>
        <v>46</v>
      </c>
      <c r="B25" s="1">
        <f t="shared" si="1"/>
        <v>37</v>
      </c>
      <c r="C25" s="1">
        <f t="shared" si="2"/>
        <v>1</v>
      </c>
      <c r="D25" s="1">
        <f t="shared" si="3"/>
        <v>-9</v>
      </c>
      <c r="E25" s="1">
        <f t="shared" si="4"/>
        <v>2250.5</v>
      </c>
      <c r="F25" s="2">
        <f t="shared" si="5"/>
        <v>132.75073697912143</v>
      </c>
      <c r="G25" s="1">
        <f t="shared" si="6"/>
        <v>5</v>
      </c>
      <c r="H25" s="1">
        <f t="shared" si="6"/>
        <v>7</v>
      </c>
      <c r="I25" s="1">
        <f t="shared" si="6"/>
        <v>1</v>
      </c>
      <c r="J25" s="1">
        <f t="shared" si="7"/>
        <v>17</v>
      </c>
      <c r="K25" s="1">
        <f t="shared" si="8"/>
        <v>5000</v>
      </c>
      <c r="L25" s="2">
        <f t="shared" si="9"/>
        <v>29.85956297751838</v>
      </c>
      <c r="M25" s="1">
        <f t="shared" si="10"/>
        <v>12</v>
      </c>
      <c r="N25" s="1">
        <f t="shared" si="11"/>
        <v>100</v>
      </c>
      <c r="O25" s="2">
        <f t="shared" si="12"/>
        <v>-0.8595629775183795</v>
      </c>
    </row>
    <row r="26" spans="1:15" ht="15.75">
      <c r="A26" s="1">
        <f t="shared" si="0"/>
        <v>48</v>
      </c>
      <c r="B26" s="1">
        <f t="shared" si="1"/>
        <v>37</v>
      </c>
      <c r="C26" s="1">
        <f t="shared" si="2"/>
        <v>1</v>
      </c>
      <c r="D26" s="1">
        <f t="shared" si="3"/>
        <v>-9</v>
      </c>
      <c r="E26" s="1">
        <f t="shared" si="4"/>
        <v>2250.5</v>
      </c>
      <c r="F26" s="2">
        <f t="shared" si="5"/>
        <v>133.1204050930017</v>
      </c>
      <c r="G26" s="1">
        <f t="shared" si="6"/>
        <v>5</v>
      </c>
      <c r="H26" s="1">
        <f t="shared" si="6"/>
        <v>7</v>
      </c>
      <c r="I26" s="1">
        <f t="shared" si="6"/>
        <v>1</v>
      </c>
      <c r="J26" s="1">
        <f t="shared" si="7"/>
        <v>17</v>
      </c>
      <c r="K26" s="1">
        <f t="shared" si="8"/>
        <v>5000</v>
      </c>
      <c r="L26" s="2">
        <f t="shared" si="9"/>
        <v>29.489894863638114</v>
      </c>
      <c r="M26" s="1">
        <f t="shared" si="10"/>
        <v>12</v>
      </c>
      <c r="N26" s="1">
        <f t="shared" si="11"/>
        <v>100</v>
      </c>
      <c r="O26" s="2">
        <f t="shared" si="12"/>
        <v>-0.4898948636381135</v>
      </c>
    </row>
    <row r="27" spans="1:15" ht="15.75">
      <c r="A27" s="1">
        <f t="shared" si="0"/>
        <v>50</v>
      </c>
      <c r="B27" s="1">
        <f t="shared" si="1"/>
        <v>37</v>
      </c>
      <c r="C27" s="1">
        <f t="shared" si="2"/>
        <v>1</v>
      </c>
      <c r="D27" s="1">
        <f t="shared" si="3"/>
        <v>-9</v>
      </c>
      <c r="E27" s="1">
        <f t="shared" si="4"/>
        <v>2250.5</v>
      </c>
      <c r="F27" s="2">
        <f t="shared" si="5"/>
        <v>133.47498043221032</v>
      </c>
      <c r="G27" s="1">
        <f t="shared" si="6"/>
        <v>5</v>
      </c>
      <c r="H27" s="1">
        <f t="shared" si="6"/>
        <v>7</v>
      </c>
      <c r="I27" s="1">
        <f t="shared" si="6"/>
        <v>1</v>
      </c>
      <c r="J27" s="1">
        <f t="shared" si="7"/>
        <v>17</v>
      </c>
      <c r="K27" s="1">
        <f t="shared" si="8"/>
        <v>5000</v>
      </c>
      <c r="L27" s="2">
        <f t="shared" si="9"/>
        <v>29.13531952442949</v>
      </c>
      <c r="M27" s="1">
        <f t="shared" si="10"/>
        <v>12</v>
      </c>
      <c r="N27" s="1">
        <f t="shared" si="11"/>
        <v>100</v>
      </c>
      <c r="O27" s="2">
        <f t="shared" si="12"/>
        <v>-0.1353195244294909</v>
      </c>
    </row>
    <row r="28" spans="1:15" ht="15.75">
      <c r="A28" s="1">
        <f t="shared" si="0"/>
        <v>52</v>
      </c>
      <c r="B28" s="1">
        <f t="shared" si="1"/>
        <v>37</v>
      </c>
      <c r="C28" s="1">
        <f t="shared" si="2"/>
        <v>1</v>
      </c>
      <c r="D28" s="1">
        <f t="shared" si="3"/>
        <v>-9</v>
      </c>
      <c r="E28" s="1">
        <f t="shared" si="4"/>
        <v>2250.5</v>
      </c>
      <c r="F28" s="2">
        <f t="shared" si="5"/>
        <v>133.81564721818594</v>
      </c>
      <c r="G28" s="1">
        <f t="shared" si="6"/>
        <v>5</v>
      </c>
      <c r="H28" s="1">
        <f t="shared" si="6"/>
        <v>7</v>
      </c>
      <c r="I28" s="1">
        <f t="shared" si="6"/>
        <v>1</v>
      </c>
      <c r="J28" s="1">
        <f t="shared" si="7"/>
        <v>17</v>
      </c>
      <c r="K28" s="1">
        <f t="shared" si="8"/>
        <v>5000</v>
      </c>
      <c r="L28" s="2">
        <f t="shared" si="9"/>
        <v>28.794652738453863</v>
      </c>
      <c r="M28" s="1">
        <f t="shared" si="10"/>
        <v>12</v>
      </c>
      <c r="N28" s="1">
        <f t="shared" si="11"/>
        <v>100</v>
      </c>
      <c r="O28" s="2">
        <f t="shared" si="12"/>
        <v>0.20534726154613736</v>
      </c>
    </row>
    <row r="29" spans="1:15" ht="15.75">
      <c r="A29" s="1">
        <f t="shared" si="0"/>
        <v>54</v>
      </c>
      <c r="B29" s="1">
        <f t="shared" si="1"/>
        <v>37</v>
      </c>
      <c r="C29" s="1">
        <f t="shared" si="2"/>
        <v>1</v>
      </c>
      <c r="D29" s="1">
        <f t="shared" si="3"/>
        <v>-9</v>
      </c>
      <c r="E29" s="1">
        <f t="shared" si="4"/>
        <v>2250.5</v>
      </c>
      <c r="F29" s="2">
        <f t="shared" si="5"/>
        <v>134.14345554194932</v>
      </c>
      <c r="G29" s="1">
        <f t="shared" si="6"/>
        <v>5</v>
      </c>
      <c r="H29" s="1">
        <f t="shared" si="6"/>
        <v>7</v>
      </c>
      <c r="I29" s="1">
        <f t="shared" si="6"/>
        <v>1</v>
      </c>
      <c r="J29" s="1">
        <f t="shared" si="7"/>
        <v>17</v>
      </c>
      <c r="K29" s="1">
        <f t="shared" si="8"/>
        <v>5000</v>
      </c>
      <c r="L29" s="2">
        <f t="shared" si="9"/>
        <v>28.466844414690485</v>
      </c>
      <c r="M29" s="1">
        <f t="shared" si="10"/>
        <v>12</v>
      </c>
      <c r="N29" s="1">
        <f t="shared" si="11"/>
        <v>100</v>
      </c>
      <c r="O29" s="2">
        <f t="shared" si="12"/>
        <v>0.5331555853095153</v>
      </c>
    </row>
    <row r="30" spans="1:15" ht="15.75">
      <c r="A30" s="1">
        <f t="shared" si="0"/>
        <v>56</v>
      </c>
      <c r="B30" s="1">
        <f t="shared" si="1"/>
        <v>37</v>
      </c>
      <c r="C30" s="1">
        <f t="shared" si="2"/>
        <v>1</v>
      </c>
      <c r="D30" s="1">
        <f t="shared" si="3"/>
        <v>-9</v>
      </c>
      <c r="E30" s="1">
        <f t="shared" si="4"/>
        <v>2250.5</v>
      </c>
      <c r="F30" s="2">
        <f t="shared" si="5"/>
        <v>134.45934088561395</v>
      </c>
      <c r="G30" s="1">
        <f t="shared" si="6"/>
        <v>5</v>
      </c>
      <c r="H30" s="1">
        <f t="shared" si="6"/>
        <v>7</v>
      </c>
      <c r="I30" s="1">
        <f t="shared" si="6"/>
        <v>1</v>
      </c>
      <c r="J30" s="1">
        <f t="shared" si="7"/>
        <v>17</v>
      </c>
      <c r="K30" s="1">
        <f t="shared" si="8"/>
        <v>5000</v>
      </c>
      <c r="L30" s="2">
        <f t="shared" si="9"/>
        <v>28.150959071025852</v>
      </c>
      <c r="M30" s="1">
        <f t="shared" si="10"/>
        <v>12</v>
      </c>
      <c r="N30" s="1">
        <f t="shared" si="11"/>
        <v>100</v>
      </c>
      <c r="O30" s="2">
        <f t="shared" si="12"/>
        <v>0.8490409289741478</v>
      </c>
    </row>
    <row r="31" spans="1:15" ht="15.75">
      <c r="A31" s="1">
        <f t="shared" si="0"/>
        <v>58</v>
      </c>
      <c r="B31" s="1">
        <f t="shared" si="1"/>
        <v>37</v>
      </c>
      <c r="C31" s="1">
        <f t="shared" si="2"/>
        <v>1</v>
      </c>
      <c r="D31" s="1">
        <f t="shared" si="3"/>
        <v>-9</v>
      </c>
      <c r="E31" s="1">
        <f t="shared" si="4"/>
        <v>2250.5</v>
      </c>
      <c r="F31" s="2">
        <f t="shared" si="5"/>
        <v>134.7641402167487</v>
      </c>
      <c r="G31" s="1">
        <f t="shared" si="6"/>
        <v>5</v>
      </c>
      <c r="H31" s="1">
        <f t="shared" si="6"/>
        <v>7</v>
      </c>
      <c r="I31" s="1">
        <f t="shared" si="6"/>
        <v>1</v>
      </c>
      <c r="J31" s="1">
        <f t="shared" si="7"/>
        <v>17</v>
      </c>
      <c r="K31" s="1">
        <f t="shared" si="8"/>
        <v>5000</v>
      </c>
      <c r="L31" s="2">
        <f t="shared" si="9"/>
        <v>27.846159739891107</v>
      </c>
      <c r="M31" s="1">
        <f t="shared" si="10"/>
        <v>12</v>
      </c>
      <c r="N31" s="1">
        <f t="shared" si="11"/>
        <v>100</v>
      </c>
      <c r="O31" s="2">
        <f t="shared" si="12"/>
        <v>1.1538402601088933</v>
      </c>
    </row>
    <row r="32" spans="1:15" ht="15.75">
      <c r="A32" s="1">
        <f t="shared" si="0"/>
        <v>60</v>
      </c>
      <c r="B32" s="1">
        <f t="shared" si="1"/>
        <v>37</v>
      </c>
      <c r="C32" s="1">
        <f t="shared" si="2"/>
        <v>1</v>
      </c>
      <c r="D32" s="1">
        <f t="shared" si="3"/>
        <v>-9</v>
      </c>
      <c r="E32" s="1">
        <f t="shared" si="4"/>
        <v>2250.5</v>
      </c>
      <c r="F32" s="2">
        <f t="shared" si="5"/>
        <v>135.05860535316282</v>
      </c>
      <c r="G32" s="1">
        <f t="shared" si="6"/>
        <v>5</v>
      </c>
      <c r="H32" s="1">
        <f t="shared" si="6"/>
        <v>7</v>
      </c>
      <c r="I32" s="1">
        <f t="shared" si="6"/>
        <v>1</v>
      </c>
      <c r="J32" s="1">
        <f t="shared" si="7"/>
        <v>17</v>
      </c>
      <c r="K32" s="1">
        <f t="shared" si="8"/>
        <v>5000</v>
      </c>
      <c r="L32" s="2">
        <f t="shared" si="9"/>
        <v>27.55169460347699</v>
      </c>
      <c r="M32" s="1">
        <f t="shared" si="10"/>
        <v>12</v>
      </c>
      <c r="N32" s="1">
        <f t="shared" si="11"/>
        <v>100</v>
      </c>
      <c r="O32" s="2">
        <f t="shared" si="12"/>
        <v>1.4483053965230113</v>
      </c>
    </row>
    <row r="33" spans="1:15" ht="15.75">
      <c r="A33" s="1">
        <f t="shared" si="0"/>
        <v>62</v>
      </c>
      <c r="B33" s="1">
        <f t="shared" si="1"/>
        <v>37</v>
      </c>
      <c r="C33" s="1">
        <f t="shared" si="2"/>
        <v>1</v>
      </c>
      <c r="D33" s="1">
        <f t="shared" si="3"/>
        <v>-9</v>
      </c>
      <c r="E33" s="1">
        <f t="shared" si="4"/>
        <v>2250.5</v>
      </c>
      <c r="F33" s="2">
        <f t="shared" si="5"/>
        <v>135.34341413545502</v>
      </c>
      <c r="G33" s="1">
        <f t="shared" si="6"/>
        <v>5</v>
      </c>
      <c r="H33" s="1">
        <f t="shared" si="6"/>
        <v>7</v>
      </c>
      <c r="I33" s="1">
        <f t="shared" si="6"/>
        <v>1</v>
      </c>
      <c r="J33" s="1">
        <f t="shared" si="7"/>
        <v>17</v>
      </c>
      <c r="K33" s="1">
        <f t="shared" si="8"/>
        <v>5000</v>
      </c>
      <c r="L33" s="2">
        <f t="shared" si="9"/>
        <v>27.266885821184786</v>
      </c>
      <c r="M33" s="1">
        <f t="shared" si="10"/>
        <v>12</v>
      </c>
      <c r="N33" s="1">
        <f t="shared" si="11"/>
        <v>100</v>
      </c>
      <c r="O33" s="2">
        <f t="shared" si="12"/>
        <v>1.7331141788152138</v>
      </c>
    </row>
    <row r="34" spans="1:15" ht="15.75">
      <c r="A34" s="1">
        <f t="shared" si="0"/>
        <v>64</v>
      </c>
      <c r="B34" s="1">
        <f t="shared" si="1"/>
        <v>37</v>
      </c>
      <c r="C34" s="1">
        <f t="shared" si="2"/>
        <v>1</v>
      </c>
      <c r="D34" s="1">
        <f t="shared" si="3"/>
        <v>-9</v>
      </c>
      <c r="E34" s="1">
        <f t="shared" si="4"/>
        <v>2250.5</v>
      </c>
      <c r="F34" s="2">
        <f t="shared" si="5"/>
        <v>135.6191798251677</v>
      </c>
      <c r="G34" s="1">
        <f t="shared" si="6"/>
        <v>5</v>
      </c>
      <c r="H34" s="1">
        <f t="shared" si="6"/>
        <v>7</v>
      </c>
      <c r="I34" s="1">
        <f t="shared" si="6"/>
        <v>1</v>
      </c>
      <c r="J34" s="1">
        <f t="shared" si="7"/>
        <v>17</v>
      </c>
      <c r="K34" s="1">
        <f t="shared" si="8"/>
        <v>5000</v>
      </c>
      <c r="L34" s="2">
        <f t="shared" si="9"/>
        <v>26.991120131472115</v>
      </c>
      <c r="M34" s="1">
        <f t="shared" si="10"/>
        <v>12</v>
      </c>
      <c r="N34" s="1">
        <f t="shared" si="11"/>
        <v>100</v>
      </c>
      <c r="O34" s="2">
        <f t="shared" si="12"/>
        <v>2.0088798685278846</v>
      </c>
    </row>
    <row r="35" spans="1:15" ht="15.75">
      <c r="A35" s="1">
        <f t="shared" si="0"/>
        <v>66</v>
      </c>
      <c r="B35" s="1">
        <f t="shared" si="1"/>
        <v>37</v>
      </c>
      <c r="C35" s="1">
        <f t="shared" si="2"/>
        <v>1</v>
      </c>
      <c r="D35" s="1">
        <f t="shared" si="3"/>
        <v>-9</v>
      </c>
      <c r="E35" s="1">
        <f t="shared" si="4"/>
        <v>2250.5</v>
      </c>
      <c r="F35" s="2">
        <f t="shared" si="5"/>
        <v>135.88645905632734</v>
      </c>
      <c r="G35" s="1">
        <f t="shared" si="6"/>
        <v>5</v>
      </c>
      <c r="H35" s="1">
        <f t="shared" si="6"/>
        <v>7</v>
      </c>
      <c r="I35" s="1">
        <f t="shared" si="6"/>
        <v>1</v>
      </c>
      <c r="J35" s="1">
        <f t="shared" si="7"/>
        <v>17</v>
      </c>
      <c r="K35" s="1">
        <f t="shared" si="8"/>
        <v>5000</v>
      </c>
      <c r="L35" s="2">
        <f t="shared" si="9"/>
        <v>26.723840900312467</v>
      </c>
      <c r="M35" s="1">
        <f t="shared" si="10"/>
        <v>12</v>
      </c>
      <c r="N35" s="1">
        <f t="shared" si="11"/>
        <v>100</v>
      </c>
      <c r="O35" s="2">
        <f t="shared" si="12"/>
        <v>2.2761590996875327</v>
      </c>
    </row>
    <row r="36" spans="1:15" ht="15.75">
      <c r="A36" s="1">
        <f aca="true" t="shared" si="13" ref="A36:A52">(A35+N36/50)</f>
        <v>68</v>
      </c>
      <c r="B36" s="1">
        <f aca="true" t="shared" si="14" ref="B36:B52">(B35)</f>
        <v>37</v>
      </c>
      <c r="C36" s="1">
        <f aca="true" t="shared" si="15" ref="C36:C52">(C35)</f>
        <v>1</v>
      </c>
      <c r="D36" s="1">
        <f aca="true" t="shared" si="16" ref="D36:D52">(D35)</f>
        <v>-9</v>
      </c>
      <c r="E36" s="1">
        <f aca="true" t="shared" si="17" ref="E36:E52">(E35)</f>
        <v>2250.5</v>
      </c>
      <c r="F36" s="2">
        <f t="shared" si="5"/>
        <v>136.14575859961468</v>
      </c>
      <c r="G36" s="1">
        <f aca="true" t="shared" si="18" ref="G36:I52">(G35)</f>
        <v>5</v>
      </c>
      <c r="H36" s="1">
        <f t="shared" si="18"/>
        <v>7</v>
      </c>
      <c r="I36" s="1">
        <f t="shared" si="18"/>
        <v>1</v>
      </c>
      <c r="J36" s="1">
        <f aca="true" t="shared" si="19" ref="J36:J52">(J35)</f>
        <v>17</v>
      </c>
      <c r="K36" s="1">
        <f aca="true" t="shared" si="20" ref="K36:K52">(K35)</f>
        <v>5000</v>
      </c>
      <c r="L36" s="2">
        <f t="shared" si="9"/>
        <v>26.464541357025126</v>
      </c>
      <c r="M36" s="1">
        <f aca="true" t="shared" si="21" ref="M36:M52">(M35)</f>
        <v>12</v>
      </c>
      <c r="N36" s="1">
        <f aca="true" t="shared" si="22" ref="N36:N52">(N35)</f>
        <v>100</v>
      </c>
      <c r="O36" s="2">
        <f t="shared" si="12"/>
        <v>2.5354586429748736</v>
      </c>
    </row>
    <row r="37" spans="1:15" ht="15.75">
      <c r="A37" s="1">
        <f t="shared" si="13"/>
        <v>70</v>
      </c>
      <c r="B37" s="1">
        <f t="shared" si="14"/>
        <v>37</v>
      </c>
      <c r="C37" s="1">
        <f t="shared" si="15"/>
        <v>1</v>
      </c>
      <c r="D37" s="1">
        <f t="shared" si="16"/>
        <v>-9</v>
      </c>
      <c r="E37" s="1">
        <f t="shared" si="17"/>
        <v>2250.5</v>
      </c>
      <c r="F37" s="2">
        <f t="shared" si="5"/>
        <v>136.3975411457751</v>
      </c>
      <c r="G37" s="1">
        <f t="shared" si="18"/>
        <v>5</v>
      </c>
      <c r="H37" s="1">
        <f t="shared" si="18"/>
        <v>7</v>
      </c>
      <c r="I37" s="1">
        <f t="shared" si="18"/>
        <v>1</v>
      </c>
      <c r="J37" s="1">
        <f t="shared" si="19"/>
        <v>17</v>
      </c>
      <c r="K37" s="1">
        <f t="shared" si="20"/>
        <v>5000</v>
      </c>
      <c r="L37" s="2">
        <f t="shared" si="9"/>
        <v>26.2127588108647</v>
      </c>
      <c r="M37" s="1">
        <f t="shared" si="21"/>
        <v>12</v>
      </c>
      <c r="N37" s="1">
        <f t="shared" si="22"/>
        <v>100</v>
      </c>
      <c r="O37" s="2">
        <f t="shared" si="12"/>
        <v>2.787241189135301</v>
      </c>
    </row>
    <row r="38" spans="1:15" ht="15.75">
      <c r="A38" s="1">
        <f t="shared" si="13"/>
        <v>72</v>
      </c>
      <c r="B38" s="1">
        <f t="shared" si="14"/>
        <v>37</v>
      </c>
      <c r="C38" s="1">
        <f t="shared" si="15"/>
        <v>1</v>
      </c>
      <c r="D38" s="1">
        <f t="shared" si="16"/>
        <v>-9</v>
      </c>
      <c r="E38" s="1">
        <f t="shared" si="17"/>
        <v>2250.5</v>
      </c>
      <c r="F38" s="2">
        <f t="shared" si="5"/>
        <v>136.64223027411532</v>
      </c>
      <c r="G38" s="1">
        <f t="shared" si="18"/>
        <v>5</v>
      </c>
      <c r="H38" s="1">
        <f t="shared" si="18"/>
        <v>7</v>
      </c>
      <c r="I38" s="1">
        <f t="shared" si="18"/>
        <v>1</v>
      </c>
      <c r="J38" s="1">
        <f t="shared" si="19"/>
        <v>17</v>
      </c>
      <c r="K38" s="1">
        <f t="shared" si="20"/>
        <v>5000</v>
      </c>
      <c r="L38" s="2">
        <f t="shared" si="9"/>
        <v>25.968069682524487</v>
      </c>
      <c r="M38" s="1">
        <f t="shared" si="21"/>
        <v>12</v>
      </c>
      <c r="N38" s="1">
        <f t="shared" si="22"/>
        <v>100</v>
      </c>
      <c r="O38" s="2">
        <f t="shared" si="12"/>
        <v>3.0319303174755134</v>
      </c>
    </row>
    <row r="39" spans="1:15" ht="15.75">
      <c r="A39" s="1">
        <f t="shared" si="13"/>
        <v>74</v>
      </c>
      <c r="B39" s="1">
        <f t="shared" si="14"/>
        <v>37</v>
      </c>
      <c r="C39" s="1">
        <f t="shared" si="15"/>
        <v>1</v>
      </c>
      <c r="D39" s="1">
        <f t="shared" si="16"/>
        <v>-9</v>
      </c>
      <c r="E39" s="1">
        <f t="shared" si="17"/>
        <v>2250.5</v>
      </c>
      <c r="F39" s="2">
        <f t="shared" si="5"/>
        <v>136.88021474010947</v>
      </c>
      <c r="G39" s="1">
        <f t="shared" si="18"/>
        <v>5</v>
      </c>
      <c r="H39" s="1">
        <f t="shared" si="18"/>
        <v>7</v>
      </c>
      <c r="I39" s="1">
        <f t="shared" si="18"/>
        <v>1</v>
      </c>
      <c r="J39" s="1">
        <f t="shared" si="19"/>
        <v>17</v>
      </c>
      <c r="K39" s="1">
        <f t="shared" si="20"/>
        <v>5000</v>
      </c>
      <c r="L39" s="2">
        <f t="shared" si="9"/>
        <v>25.73008521653034</v>
      </c>
      <c r="M39" s="1">
        <f t="shared" si="21"/>
        <v>12</v>
      </c>
      <c r="N39" s="1">
        <f t="shared" si="22"/>
        <v>100</v>
      </c>
      <c r="O39" s="2">
        <f t="shared" si="12"/>
        <v>3.269914783469659</v>
      </c>
    </row>
    <row r="40" spans="1:15" ht="15.75">
      <c r="A40" s="1">
        <f t="shared" si="13"/>
        <v>76</v>
      </c>
      <c r="B40" s="1">
        <f t="shared" si="14"/>
        <v>37</v>
      </c>
      <c r="C40" s="1">
        <f t="shared" si="15"/>
        <v>1</v>
      </c>
      <c r="D40" s="1">
        <f t="shared" si="16"/>
        <v>-9</v>
      </c>
      <c r="E40" s="1">
        <f t="shared" si="17"/>
        <v>2250.5</v>
      </c>
      <c r="F40" s="2">
        <f t="shared" si="5"/>
        <v>137.11185219110578</v>
      </c>
      <c r="G40" s="1">
        <f t="shared" si="18"/>
        <v>5</v>
      </c>
      <c r="H40" s="1">
        <f t="shared" si="18"/>
        <v>7</v>
      </c>
      <c r="I40" s="1">
        <f t="shared" si="18"/>
        <v>1</v>
      </c>
      <c r="J40" s="1">
        <f t="shared" si="19"/>
        <v>17</v>
      </c>
      <c r="K40" s="1">
        <f t="shared" si="20"/>
        <v>5000</v>
      </c>
      <c r="L40" s="2">
        <f t="shared" si="9"/>
        <v>25.498447765534024</v>
      </c>
      <c r="M40" s="1">
        <f t="shared" si="21"/>
        <v>12</v>
      </c>
      <c r="N40" s="1">
        <f t="shared" si="22"/>
        <v>100</v>
      </c>
      <c r="O40" s="2">
        <f t="shared" si="12"/>
        <v>3.5015522344659757</v>
      </c>
    </row>
    <row r="41" spans="1:15" ht="15.75">
      <c r="A41" s="1">
        <f t="shared" si="13"/>
        <v>78</v>
      </c>
      <c r="B41" s="1">
        <f t="shared" si="14"/>
        <v>37</v>
      </c>
      <c r="C41" s="1">
        <f t="shared" si="15"/>
        <v>1</v>
      </c>
      <c r="D41" s="1">
        <f t="shared" si="16"/>
        <v>-9</v>
      </c>
      <c r="E41" s="1">
        <f t="shared" si="17"/>
        <v>2250.5</v>
      </c>
      <c r="F41" s="2">
        <f t="shared" si="5"/>
        <v>137.33747239929957</v>
      </c>
      <c r="G41" s="1">
        <f t="shared" si="18"/>
        <v>5</v>
      </c>
      <c r="H41" s="1">
        <f t="shared" si="18"/>
        <v>7</v>
      </c>
      <c r="I41" s="1">
        <f t="shared" si="18"/>
        <v>1</v>
      </c>
      <c r="J41" s="1">
        <f t="shared" si="19"/>
        <v>17</v>
      </c>
      <c r="K41" s="1">
        <f t="shared" si="20"/>
        <v>5000</v>
      </c>
      <c r="L41" s="2">
        <f t="shared" si="9"/>
        <v>25.272827557340236</v>
      </c>
      <c r="M41" s="1">
        <f t="shared" si="21"/>
        <v>12</v>
      </c>
      <c r="N41" s="1">
        <f t="shared" si="22"/>
        <v>100</v>
      </c>
      <c r="O41" s="2">
        <f t="shared" si="12"/>
        <v>3.7271724426597643</v>
      </c>
    </row>
    <row r="42" spans="1:15" ht="15.75">
      <c r="A42" s="1">
        <f t="shared" si="13"/>
        <v>80</v>
      </c>
      <c r="B42" s="1">
        <f t="shared" si="14"/>
        <v>37</v>
      </c>
      <c r="C42" s="1">
        <f t="shared" si="15"/>
        <v>1</v>
      </c>
      <c r="D42" s="1">
        <f t="shared" si="16"/>
        <v>-9</v>
      </c>
      <c r="E42" s="1">
        <f t="shared" si="17"/>
        <v>2250.5</v>
      </c>
      <c r="F42" s="2">
        <f t="shared" si="5"/>
        <v>137.55738008532882</v>
      </c>
      <c r="G42" s="1">
        <f t="shared" si="18"/>
        <v>5</v>
      </c>
      <c r="H42" s="1">
        <f t="shared" si="18"/>
        <v>7</v>
      </c>
      <c r="I42" s="1">
        <f t="shared" si="18"/>
        <v>1</v>
      </c>
      <c r="J42" s="1">
        <f t="shared" si="19"/>
        <v>17</v>
      </c>
      <c r="K42" s="1">
        <f t="shared" si="20"/>
        <v>5000</v>
      </c>
      <c r="L42" s="2">
        <f t="shared" si="9"/>
        <v>25.05291987131099</v>
      </c>
      <c r="M42" s="1">
        <f t="shared" si="21"/>
        <v>12</v>
      </c>
      <c r="N42" s="1">
        <f t="shared" si="22"/>
        <v>100</v>
      </c>
      <c r="O42" s="2">
        <f t="shared" si="12"/>
        <v>3.9470801286890094</v>
      </c>
    </row>
    <row r="43" spans="1:15" ht="15.75">
      <c r="A43" s="1">
        <f t="shared" si="13"/>
        <v>82</v>
      </c>
      <c r="B43" s="1">
        <f t="shared" si="14"/>
        <v>37</v>
      </c>
      <c r="C43" s="1">
        <f t="shared" si="15"/>
        <v>1</v>
      </c>
      <c r="D43" s="1">
        <f t="shared" si="16"/>
        <v>-9</v>
      </c>
      <c r="E43" s="1">
        <f t="shared" si="17"/>
        <v>2250.5</v>
      </c>
      <c r="F43" s="2">
        <f t="shared" si="5"/>
        <v>137.77185739316428</v>
      </c>
      <c r="G43" s="1">
        <f t="shared" si="18"/>
        <v>5</v>
      </c>
      <c r="H43" s="1">
        <f t="shared" si="18"/>
        <v>7</v>
      </c>
      <c r="I43" s="1">
        <f t="shared" si="18"/>
        <v>1</v>
      </c>
      <c r="J43" s="1">
        <f t="shared" si="19"/>
        <v>17</v>
      </c>
      <c r="K43" s="1">
        <f t="shared" si="20"/>
        <v>5000</v>
      </c>
      <c r="L43" s="2">
        <f t="shared" si="9"/>
        <v>24.838442563475525</v>
      </c>
      <c r="M43" s="1">
        <f t="shared" si="21"/>
        <v>12</v>
      </c>
      <c r="N43" s="1">
        <f t="shared" si="22"/>
        <v>100</v>
      </c>
      <c r="O43" s="2">
        <f t="shared" si="12"/>
        <v>4.161557436524475</v>
      </c>
    </row>
    <row r="44" spans="1:15" ht="15.75">
      <c r="A44" s="1">
        <f t="shared" si="13"/>
        <v>84</v>
      </c>
      <c r="B44" s="1">
        <f t="shared" si="14"/>
        <v>37</v>
      </c>
      <c r="C44" s="1">
        <f t="shared" si="15"/>
        <v>1</v>
      </c>
      <c r="D44" s="1">
        <f t="shared" si="16"/>
        <v>-9</v>
      </c>
      <c r="E44" s="1">
        <f t="shared" si="17"/>
        <v>2250.5</v>
      </c>
      <c r="F44" s="2">
        <f t="shared" si="5"/>
        <v>137.98116606672758</v>
      </c>
      <c r="G44" s="1">
        <f t="shared" si="18"/>
        <v>5</v>
      </c>
      <c r="H44" s="1">
        <f t="shared" si="18"/>
        <v>7</v>
      </c>
      <c r="I44" s="1">
        <f t="shared" si="18"/>
        <v>1</v>
      </c>
      <c r="J44" s="1">
        <f t="shared" si="19"/>
        <v>17</v>
      </c>
      <c r="K44" s="1">
        <f t="shared" si="20"/>
        <v>5000</v>
      </c>
      <c r="L44" s="2">
        <f t="shared" si="9"/>
        <v>24.629133889912225</v>
      </c>
      <c r="M44" s="1">
        <f t="shared" si="21"/>
        <v>12</v>
      </c>
      <c r="N44" s="1">
        <f t="shared" si="22"/>
        <v>100</v>
      </c>
      <c r="O44" s="2">
        <f t="shared" si="12"/>
        <v>4.370866110087775</v>
      </c>
    </row>
    <row r="45" spans="1:15" ht="15.75">
      <c r="A45" s="1">
        <f t="shared" si="13"/>
        <v>86</v>
      </c>
      <c r="B45" s="1">
        <f t="shared" si="14"/>
        <v>37</v>
      </c>
      <c r="C45" s="1">
        <f t="shared" si="15"/>
        <v>1</v>
      </c>
      <c r="D45" s="1">
        <f t="shared" si="16"/>
        <v>-9</v>
      </c>
      <c r="E45" s="1">
        <f t="shared" si="17"/>
        <v>2250.5</v>
      </c>
      <c r="F45" s="2">
        <f t="shared" si="5"/>
        <v>138.18554937036131</v>
      </c>
      <c r="G45" s="1">
        <f t="shared" si="18"/>
        <v>5</v>
      </c>
      <c r="H45" s="1">
        <f t="shared" si="18"/>
        <v>7</v>
      </c>
      <c r="I45" s="1">
        <f t="shared" si="18"/>
        <v>1</v>
      </c>
      <c r="J45" s="1">
        <f t="shared" si="19"/>
        <v>17</v>
      </c>
      <c r="K45" s="1">
        <f t="shared" si="20"/>
        <v>5000</v>
      </c>
      <c r="L45" s="2">
        <f t="shared" si="9"/>
        <v>24.424750586278492</v>
      </c>
      <c r="M45" s="1">
        <f t="shared" si="21"/>
        <v>12</v>
      </c>
      <c r="N45" s="1">
        <f t="shared" si="22"/>
        <v>100</v>
      </c>
      <c r="O45" s="2">
        <f t="shared" si="12"/>
        <v>4.575249413721508</v>
      </c>
    </row>
    <row r="46" spans="1:15" ht="15.75">
      <c r="A46" s="1">
        <f t="shared" si="13"/>
        <v>88</v>
      </c>
      <c r="B46" s="1">
        <f t="shared" si="14"/>
        <v>37</v>
      </c>
      <c r="C46" s="1">
        <f t="shared" si="15"/>
        <v>1</v>
      </c>
      <c r="D46" s="1">
        <f t="shared" si="16"/>
        <v>-9</v>
      </c>
      <c r="E46" s="1">
        <f t="shared" si="17"/>
        <v>2250.5</v>
      </c>
      <c r="F46" s="2">
        <f t="shared" si="5"/>
        <v>138.38523378849334</v>
      </c>
      <c r="G46" s="1">
        <f t="shared" si="18"/>
        <v>5</v>
      </c>
      <c r="H46" s="1">
        <f t="shared" si="18"/>
        <v>7</v>
      </c>
      <c r="I46" s="1">
        <f t="shared" si="18"/>
        <v>1</v>
      </c>
      <c r="J46" s="1">
        <f t="shared" si="19"/>
        <v>17</v>
      </c>
      <c r="K46" s="1">
        <f t="shared" si="20"/>
        <v>5000</v>
      </c>
      <c r="L46" s="2">
        <f t="shared" si="9"/>
        <v>24.22506616814647</v>
      </c>
      <c r="M46" s="1">
        <f t="shared" si="21"/>
        <v>12</v>
      </c>
      <c r="N46" s="1">
        <f t="shared" si="22"/>
        <v>100</v>
      </c>
      <c r="O46" s="2">
        <f t="shared" si="12"/>
        <v>4.774933831853531</v>
      </c>
    </row>
    <row r="47" spans="1:15" ht="15.75">
      <c r="A47" s="1">
        <f t="shared" si="13"/>
        <v>90</v>
      </c>
      <c r="B47" s="1">
        <f t="shared" si="14"/>
        <v>37</v>
      </c>
      <c r="C47" s="1">
        <f t="shared" si="15"/>
        <v>1</v>
      </c>
      <c r="D47" s="1">
        <f t="shared" si="16"/>
        <v>-9</v>
      </c>
      <c r="E47" s="1">
        <f t="shared" si="17"/>
        <v>2250.5</v>
      </c>
      <c r="F47" s="2">
        <f t="shared" si="5"/>
        <v>138.58043053427645</v>
      </c>
      <c r="G47" s="1">
        <f t="shared" si="18"/>
        <v>5</v>
      </c>
      <c r="H47" s="1">
        <f t="shared" si="18"/>
        <v>7</v>
      </c>
      <c r="I47" s="1">
        <f t="shared" si="18"/>
        <v>1</v>
      </c>
      <c r="J47" s="1">
        <f t="shared" si="19"/>
        <v>17</v>
      </c>
      <c r="K47" s="1">
        <f t="shared" si="20"/>
        <v>5000</v>
      </c>
      <c r="L47" s="2">
        <f t="shared" si="9"/>
        <v>24.02986942236336</v>
      </c>
      <c r="M47" s="1">
        <f t="shared" si="21"/>
        <v>12</v>
      </c>
      <c r="N47" s="1">
        <f t="shared" si="22"/>
        <v>100</v>
      </c>
      <c r="O47" s="2">
        <f t="shared" si="12"/>
        <v>4.970130577636638</v>
      </c>
    </row>
    <row r="48" spans="1:15" ht="15.75">
      <c r="A48" s="1">
        <f t="shared" si="13"/>
        <v>92</v>
      </c>
      <c r="B48" s="1">
        <f t="shared" si="14"/>
        <v>37</v>
      </c>
      <c r="C48" s="1">
        <f t="shared" si="15"/>
        <v>1</v>
      </c>
      <c r="D48" s="1">
        <f t="shared" si="16"/>
        <v>-9</v>
      </c>
      <c r="E48" s="1">
        <f t="shared" si="17"/>
        <v>2250.5</v>
      </c>
      <c r="F48" s="2">
        <f t="shared" si="5"/>
        <v>138.77133689240105</v>
      </c>
      <c r="G48" s="1">
        <f t="shared" si="18"/>
        <v>5</v>
      </c>
      <c r="H48" s="1">
        <f t="shared" si="18"/>
        <v>7</v>
      </c>
      <c r="I48" s="1">
        <f t="shared" si="18"/>
        <v>1</v>
      </c>
      <c r="J48" s="1">
        <f t="shared" si="19"/>
        <v>17</v>
      </c>
      <c r="K48" s="1">
        <f t="shared" si="20"/>
        <v>5000</v>
      </c>
      <c r="L48" s="2">
        <f t="shared" si="9"/>
        <v>23.838963064238754</v>
      </c>
      <c r="M48" s="1">
        <f t="shared" si="21"/>
        <v>12</v>
      </c>
      <c r="N48" s="1">
        <f t="shared" si="22"/>
        <v>100</v>
      </c>
      <c r="O48" s="2">
        <f t="shared" si="12"/>
        <v>5.161036935761246</v>
      </c>
    </row>
    <row r="49" spans="1:15" ht="15.75">
      <c r="A49" s="1">
        <f t="shared" si="13"/>
        <v>94</v>
      </c>
      <c r="B49" s="1">
        <f t="shared" si="14"/>
        <v>37</v>
      </c>
      <c r="C49" s="1">
        <f t="shared" si="15"/>
        <v>1</v>
      </c>
      <c r="D49" s="1">
        <f t="shared" si="16"/>
        <v>-9</v>
      </c>
      <c r="E49" s="1">
        <f t="shared" si="17"/>
        <v>2250.5</v>
      </c>
      <c r="F49" s="2">
        <f t="shared" si="5"/>
        <v>138.95813741748393</v>
      </c>
      <c r="G49" s="1">
        <f t="shared" si="18"/>
        <v>5</v>
      </c>
      <c r="H49" s="1">
        <f t="shared" si="18"/>
        <v>7</v>
      </c>
      <c r="I49" s="1">
        <f t="shared" si="18"/>
        <v>1</v>
      </c>
      <c r="J49" s="1">
        <f t="shared" si="19"/>
        <v>17</v>
      </c>
      <c r="K49" s="1">
        <f t="shared" si="20"/>
        <v>5000</v>
      </c>
      <c r="L49" s="2">
        <f t="shared" si="9"/>
        <v>23.65216253915588</v>
      </c>
      <c r="M49" s="1">
        <f t="shared" si="21"/>
        <v>12</v>
      </c>
      <c r="N49" s="1">
        <f t="shared" si="22"/>
        <v>100</v>
      </c>
      <c r="O49" s="2">
        <f t="shared" si="12"/>
        <v>5.347837460844119</v>
      </c>
    </row>
    <row r="50" spans="1:15" ht="15.75">
      <c r="A50" s="1">
        <f t="shared" si="13"/>
        <v>96</v>
      </c>
      <c r="B50" s="1">
        <f t="shared" si="14"/>
        <v>37</v>
      </c>
      <c r="C50" s="1">
        <f t="shared" si="15"/>
        <v>1</v>
      </c>
      <c r="D50" s="1">
        <f t="shared" si="16"/>
        <v>-9</v>
      </c>
      <c r="E50" s="1">
        <f t="shared" si="17"/>
        <v>2250.5</v>
      </c>
      <c r="F50" s="2">
        <f t="shared" si="5"/>
        <v>139.14100500628132</v>
      </c>
      <c r="G50" s="1">
        <f t="shared" si="18"/>
        <v>5</v>
      </c>
      <c r="H50" s="1">
        <f t="shared" si="18"/>
        <v>7</v>
      </c>
      <c r="I50" s="1">
        <f t="shared" si="18"/>
        <v>1</v>
      </c>
      <c r="J50" s="1">
        <f t="shared" si="19"/>
        <v>17</v>
      </c>
      <c r="K50" s="1">
        <f t="shared" si="20"/>
        <v>5000</v>
      </c>
      <c r="L50" s="2">
        <f t="shared" si="9"/>
        <v>23.46929495035849</v>
      </c>
      <c r="M50" s="1">
        <f t="shared" si="21"/>
        <v>12</v>
      </c>
      <c r="N50" s="1">
        <f t="shared" si="22"/>
        <v>100</v>
      </c>
      <c r="O50" s="2">
        <f t="shared" si="12"/>
        <v>5.5307050496415116</v>
      </c>
    </row>
    <row r="51" spans="1:15" ht="15.75">
      <c r="A51" s="1">
        <f t="shared" si="13"/>
        <v>98</v>
      </c>
      <c r="B51" s="1">
        <f t="shared" si="14"/>
        <v>37</v>
      </c>
      <c r="C51" s="1">
        <f t="shared" si="15"/>
        <v>1</v>
      </c>
      <c r="D51" s="1">
        <f t="shared" si="16"/>
        <v>-9</v>
      </c>
      <c r="E51" s="1">
        <f t="shared" si="17"/>
        <v>2250.5</v>
      </c>
      <c r="F51" s="2">
        <f t="shared" si="5"/>
        <v>139.32010185933984</v>
      </c>
      <c r="G51" s="1">
        <f t="shared" si="18"/>
        <v>5</v>
      </c>
      <c r="H51" s="1">
        <f t="shared" si="18"/>
        <v>7</v>
      </c>
      <c r="I51" s="1">
        <f t="shared" si="18"/>
        <v>1</v>
      </c>
      <c r="J51" s="1">
        <f t="shared" si="19"/>
        <v>17</v>
      </c>
      <c r="K51" s="1">
        <f t="shared" si="20"/>
        <v>5000</v>
      </c>
      <c r="L51" s="2">
        <f t="shared" si="9"/>
        <v>23.290198097299964</v>
      </c>
      <c r="M51" s="1">
        <f t="shared" si="21"/>
        <v>12</v>
      </c>
      <c r="N51" s="1">
        <f t="shared" si="22"/>
        <v>100</v>
      </c>
      <c r="O51" s="2">
        <f t="shared" si="12"/>
        <v>5.709801902700036</v>
      </c>
    </row>
    <row r="52" spans="1:15" ht="15.75">
      <c r="A52" s="1">
        <f t="shared" si="13"/>
        <v>100</v>
      </c>
      <c r="B52" s="1">
        <f t="shared" si="14"/>
        <v>37</v>
      </c>
      <c r="C52" s="1">
        <f t="shared" si="15"/>
        <v>1</v>
      </c>
      <c r="D52" s="1">
        <f t="shared" si="16"/>
        <v>-9</v>
      </c>
      <c r="E52" s="1">
        <f t="shared" si="17"/>
        <v>2250.5</v>
      </c>
      <c r="F52" s="2">
        <f t="shared" si="5"/>
        <v>139.49558034548994</v>
      </c>
      <c r="G52" s="1">
        <f t="shared" si="18"/>
        <v>5</v>
      </c>
      <c r="H52" s="1">
        <f t="shared" si="18"/>
        <v>7</v>
      </c>
      <c r="I52" s="1">
        <f t="shared" si="18"/>
        <v>1</v>
      </c>
      <c r="J52" s="1">
        <f t="shared" si="19"/>
        <v>17</v>
      </c>
      <c r="K52" s="1">
        <f t="shared" si="20"/>
        <v>5000</v>
      </c>
      <c r="L52" s="2">
        <f t="shared" si="9"/>
        <v>23.114719611149866</v>
      </c>
      <c r="M52" s="1">
        <f t="shared" si="21"/>
        <v>12</v>
      </c>
      <c r="N52" s="1">
        <f t="shared" si="22"/>
        <v>100</v>
      </c>
      <c r="O52" s="2">
        <f t="shared" si="12"/>
        <v>5.885280388850134</v>
      </c>
    </row>
    <row r="75" ht="15.75">
      <c r="H75" s="1" t="s">
        <v>5</v>
      </c>
    </row>
  </sheetData>
  <hyperlinks>
    <hyperlink ref="L2" location="A!H75" display="Eb/No (See Chart)"/>
  </hyperlink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wsmr</cp:lastModifiedBy>
  <cp:lastPrinted>2006-05-22T21:50:52Z</cp:lastPrinted>
  <dcterms:created xsi:type="dcterms:W3CDTF">2004-08-24T01:22:16Z</dcterms:created>
  <dcterms:modified xsi:type="dcterms:W3CDTF">2006-05-22T22:10:40Z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Ford, Stephanie Miss CTR USA ATEC</vt:lpwstr>
  </property>
  <property fmtid="{D5CDD505-2E9C-101B-9397-08002B2CF9AE}" pid="3" name="display_urn:schemas-microsoft-com:office:office#Author">
    <vt:lpwstr>Hostetler, Danny CTR USA ATEC</vt:lpwstr>
  </property>
</Properties>
</file>